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FINDG\FINDFIN\_Commun\30_Opérationnel\EMPRUNT\EMPRUNT 2024\REPORTING EMPRUNT 2024\"/>
    </mc:Choice>
  </mc:AlternateContent>
  <xr:revisionPtr revIDLastSave="0" documentId="13_ncr:1_{97B6DFC2-82E6-4303-87F6-7950E29CF450}" xr6:coauthVersionLast="47" xr6:coauthVersionMax="47" xr10:uidLastSave="{00000000-0000-0000-0000-000000000000}"/>
  <bookViews>
    <workbookView xWindow="-120" yWindow="-120" windowWidth="29040" windowHeight="15720" activeTab="1" xr2:uid="{1A34B7E1-1F8D-43BD-B2F4-E5FB5D4212B1}"/>
  </bookViews>
  <sheets>
    <sheet name="Introduction" sheetId="1" r:id="rId1"/>
    <sheet name="Synthesis" sheetId="11" r:id="rId2"/>
    <sheet name="Secondary Schools" sheetId="2" r:id="rId3"/>
    <sheet name="Higher education" sheetId="3" r:id="rId4"/>
    <sheet name="Clean transportation" sheetId="4" r:id="rId5"/>
    <sheet name="Renewable energies" sheetId="5" r:id="rId6"/>
    <sheet name="Essential services - Education" sheetId="6" r:id="rId7"/>
    <sheet name="Support for employment" sheetId="7" r:id="rId8"/>
    <sheet name="Affordable housing" sheetId="8" r:id="rId9"/>
    <sheet name="Basic infrastructures"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1" l="1"/>
  <c r="J7" i="11"/>
  <c r="J11" i="11" s="1"/>
  <c r="E43" i="11"/>
  <c r="E44" i="11" s="1"/>
  <c r="E35" i="11"/>
  <c r="E22" i="11"/>
  <c r="E16"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<sst xmlns="http://schemas.openxmlformats.org/spreadsheetml/2006/main" count="369" uniqueCount="250">
  <si>
    <t>Projects</t>
  </si>
  <si>
    <t>CO2 emissions (Teq/year) avoided by the project</t>
  </si>
  <si>
    <t>FTE supported by the project</t>
  </si>
  <si>
    <t>Project purpose</t>
  </si>
  <si>
    <t>Number of project beneficiaries</t>
  </si>
  <si>
    <t>Construction of a 1,050 seat high school</t>
  </si>
  <si>
    <t>2.7</t>
  </si>
  <si>
    <t>30.34</t>
  </si>
  <si>
    <t>Henri Becquerel high school in Nangis (77)</t>
  </si>
  <si>
    <t>New high school in Vincennes (94)</t>
  </si>
  <si>
    <t>1.1</t>
  </si>
  <si>
    <t>Construction of a new building</t>
  </si>
  <si>
    <t>Albert Camus high school in Bois-Colombes (92)</t>
  </si>
  <si>
    <t>4.1</t>
  </si>
  <si>
    <t>6.4</t>
  </si>
  <si>
    <t>Overall renovation and extension</t>
  </si>
  <si>
    <t>168.2</t>
  </si>
  <si>
    <t>Urugay France high school in Avon (77)</t>
  </si>
  <si>
    <t>12.1</t>
  </si>
  <si>
    <t>Restructuring and creation of a dormitory</t>
  </si>
  <si>
    <t>23.65</t>
  </si>
  <si>
    <t>Eugène Ronceray high school in Bezons (95)</t>
  </si>
  <si>
    <t>Jules Ferry high school in Versailles (78)</t>
  </si>
  <si>
    <t>Pierre de Coubertin high school in Meaux (77)</t>
  </si>
  <si>
    <t>Evariste Galois high school in Sartrouville (78)</t>
  </si>
  <si>
    <t>Paul Valéry Regional School Campus in Paris (75)</t>
  </si>
  <si>
    <t>Jean Moulin high school in Torcy (77)</t>
  </si>
  <si>
    <t>Gustave Monod high school in Enghien-les-Bains (95)</t>
  </si>
  <si>
    <t>Adolphe Chérioux high school in Vitry-sur-Seine (94)</t>
  </si>
  <si>
    <t>7.1</t>
  </si>
  <si>
    <t>9.3</t>
  </si>
  <si>
    <t>10.5</t>
  </si>
  <si>
    <t>28.2</t>
  </si>
  <si>
    <t>3.6</t>
  </si>
  <si>
    <t>4.2</t>
  </si>
  <si>
    <t>10.0</t>
  </si>
  <si>
    <t>5.0</t>
  </si>
  <si>
    <t>Restructuring</t>
  </si>
  <si>
    <t>Renovation</t>
  </si>
  <si>
    <t>Restructuring and extension</t>
  </si>
  <si>
    <t>160.5</t>
  </si>
  <si>
    <t>3.75</t>
  </si>
  <si>
    <t>32.82</t>
  </si>
  <si>
    <t>92.45</t>
  </si>
  <si>
    <t>93.78</t>
  </si>
  <si>
    <t>14.59</t>
  </si>
  <si>
    <t>264.2</t>
  </si>
  <si>
    <t>95.84</t>
  </si>
  <si>
    <t>Illustration building in Bobigny (93)</t>
  </si>
  <si>
    <t>Bréguet building in Gif-sur-Yvettes (91)</t>
  </si>
  <si>
    <t>Biomedical research building in Créteil (93)</t>
  </si>
  <si>
    <t>Condorcet Campus in Paris (75)</t>
  </si>
  <si>
    <t>Mathstic building in Villetaneuse (93)</t>
  </si>
  <si>
    <t>7.9</t>
  </si>
  <si>
    <t>5.6</t>
  </si>
  <si>
    <t>8.3</t>
  </si>
  <si>
    <t>8.7</t>
  </si>
  <si>
    <t>New construction</t>
  </si>
  <si>
    <t>304.2</t>
  </si>
  <si>
    <t>13.51</t>
  </si>
  <si>
    <t>Subway line 11</t>
  </si>
  <si>
    <t>Subway line 14</t>
  </si>
  <si>
    <t>Tramway line 1</t>
  </si>
  <si>
    <t>Tramway line 10</t>
  </si>
  <si>
    <t>EOLE</t>
  </si>
  <si>
    <t>Cable 1</t>
  </si>
  <si>
    <t>Cycling networks in Ile-de-France</t>
  </si>
  <si>
    <t>Nexteo RER B &amp; D</t>
  </si>
  <si>
    <t>TZEN 5</t>
  </si>
  <si>
    <t>TZEN 4</t>
  </si>
  <si>
    <t>22.7</t>
  </si>
  <si>
    <t>42.7</t>
  </si>
  <si>
    <t>14.2</t>
  </si>
  <si>
    <t>30.7</t>
  </si>
  <si>
    <t>8.1</t>
  </si>
  <si>
    <t>328.9</t>
  </si>
  <si>
    <t>Tramway line 13 Express</t>
  </si>
  <si>
    <t>Tramway line 12</t>
  </si>
  <si>
    <t>9.6</t>
  </si>
  <si>
    <t>22.6</t>
  </si>
  <si>
    <t>61.7</t>
  </si>
  <si>
    <t>8.8</t>
  </si>
  <si>
    <t>24.3</t>
  </si>
  <si>
    <t>Extension to Rosny-Bois-Perrier</t>
  </si>
  <si>
    <t>Extension to Saint-Ouen City Hall</t>
  </si>
  <si>
    <t>Extension to Val-de-Fontenay</t>
  </si>
  <si>
    <t>Construction of a new tramway line between Antony and Châtenay-Malabry</t>
  </si>
  <si>
    <t>T12 between Massy-Palaiseau and Every-Courcouronnes</t>
  </si>
  <si>
    <t>T13 on the Great Belt West to the North and South</t>
  </si>
  <si>
    <t>Extension of the RER E westwards</t>
  </si>
  <si>
    <t>Urban cable car between Créteil and Villeneuve-Saint-Georges</t>
  </si>
  <si>
    <t>Cycling networks and the Ile-de-France bike network</t>
  </si>
  <si>
    <t>Computer software for RER B &amp; D</t>
  </si>
  <si>
    <t>New bus line between Paris and Choisy-le-Roi</t>
  </si>
  <si>
    <t>New bus line between Viry-Châtillon and Corbeil-Essonnes</t>
  </si>
  <si>
    <t>Renewable heat call for projects - Unigéo in Pantin (93)</t>
  </si>
  <si>
    <t>Renewable heat call for projects - SMIREC in Epinay-sur-Seine (93)</t>
  </si>
  <si>
    <t>Géomarne geothermal network in Champs-sur-Marne (77)</t>
  </si>
  <si>
    <t>Heat network in Rueil-Malmaison (78)</t>
  </si>
  <si>
    <t>Extension of the geothermal network in Villeneuve-Saint-George</t>
  </si>
  <si>
    <t>SAS H2 Créteil (77)</t>
  </si>
  <si>
    <t>3.8</t>
  </si>
  <si>
    <t>1.4</t>
  </si>
  <si>
    <t>0.9</t>
  </si>
  <si>
    <t>Creation of a geothermal network in Pantin, Les Lilas, Le Pré-Saint-Gervais (93)</t>
  </si>
  <si>
    <t>Development of a district heating network powered by deep geothermal energy</t>
  </si>
  <si>
    <t>Drilling of a geothermal doublet in Aubervilliers (93)</t>
  </si>
  <si>
    <t>Drilling of a geothermal doublet to supply the SMIREC district heating network in the municipality of Aubervilliers</t>
  </si>
  <si>
    <t>Creation of a geothermal network</t>
  </si>
  <si>
    <t>Drilling of a geothermal doublet and extension of the geothermal district heating network in Rueil-Malmaison</t>
  </si>
  <si>
    <t>Extension of the geothermal network from Villeneuve-Saint-Georges to Valenton</t>
  </si>
  <si>
    <t>Construction of a renewable hydrogen production unit and distribution station</t>
  </si>
  <si>
    <t>Digital educational materials and resources</t>
  </si>
  <si>
    <t>Nadar high school in Draveil (91)</t>
  </si>
  <si>
    <t>Nicolas-Joseph Cugnot high school in Neuilly-sur-Marne (93)</t>
  </si>
  <si>
    <t>62.5</t>
  </si>
  <si>
    <t>3.2</t>
  </si>
  <si>
    <t>3.7</t>
  </si>
  <si>
    <t>Provision of individual digital equipment for high schools and teachers in the Ile-de-France region</t>
  </si>
  <si>
    <t>Extension</t>
  </si>
  <si>
    <t>10.7</t>
  </si>
  <si>
    <t>16.91</t>
  </si>
  <si>
    <t>Project</t>
  </si>
  <si>
    <t>Energy Efficiency Vouchers</t>
  </si>
  <si>
    <t>6.3</t>
  </si>
  <si>
    <t>Support VSMEs in their energy transition</t>
  </si>
  <si>
    <t>PLUS and PLS housing residence in Montreuil (93)</t>
  </si>
  <si>
    <t>0.7</t>
  </si>
  <si>
    <t>Student housing construction</t>
  </si>
  <si>
    <t>67.54</t>
  </si>
  <si>
    <t>CREPS in Ile-de-France</t>
  </si>
  <si>
    <t>1.6</t>
  </si>
  <si>
    <t>Construction and restructuring of sports infrastructure</t>
  </si>
  <si>
    <t>This document is complementary to the 2024 Green and Sustainability Reporting, available HERE</t>
  </si>
  <si>
    <t>Methodological note</t>
  </si>
  <si>
    <t xml:space="preserve">The amount presented corresponds with 2024 expenditures related to the corresponding project/scheme. </t>
  </si>
  <si>
    <t>Worksite FTEs supported by the project</t>
  </si>
  <si>
    <t xml:space="preserve">A-1 </t>
  </si>
  <si>
    <t>Value of call for tenders excluding taxes x 43% (BT01 TCE Index) / number of hours worked thorughout the construction period.</t>
  </si>
  <si>
    <t xml:space="preserve">A-2 </t>
  </si>
  <si>
    <t>Method of the National Federation of public works:  €1 million invested in the public works sectors generates 7.1 direct jobs. This ratio is applied to the total amount of the project and thus concers the entire duration of the project</t>
  </si>
  <si>
    <t>A-3</t>
  </si>
  <si>
    <t>A-4</t>
  </si>
  <si>
    <t>Usage of the employment impact of the Ministry of Sustainable Development (11.6 FTE for €1 million for works for new construction; 14.2 FTE for €1 million for renovation works) applied to the cost of the project as a share of the constructions works</t>
  </si>
  <si>
    <t>Calculation on the basis of the contract amount exclusive of tax, multiplied by the payroll index, divided by the unit price of the payroll (with 230 worked on a year of work).</t>
  </si>
  <si>
    <t>A-5</t>
  </si>
  <si>
    <t>Usage of the study conducted by the Territories Bank in November 2021; creation of retention of 2.4 FTEs in the construction ector for the new construction of one social housing (1.2 diretc FTE and 1.2 indirect FTE); creation or retention of 0/5FTE for the restoration of a social housing (O.4 direct FTE and 0.1 indirect FTE)</t>
  </si>
  <si>
    <t>Integration FTEs supported by the project</t>
  </si>
  <si>
    <t>2024 Financing by the green and sustainability bond</t>
  </si>
  <si>
    <t>Operation FTEs consecutive to the project</t>
  </si>
  <si>
    <t>C-1</t>
  </si>
  <si>
    <t>B</t>
  </si>
  <si>
    <t>Estimation of the annual hourly amount of work for maintenance, regulatory checks and cleaning</t>
  </si>
  <si>
    <t>C-2</t>
  </si>
  <si>
    <t>Estimation of the annual quantity of hours for the fuctioning of the new parts of the project. This estimation is based on the cost of the total wages needed for the functioning of the new parts of the projects, with a total average gross salary of €45k (average weighted cost of personnel).</t>
  </si>
  <si>
    <t>C-3</t>
  </si>
  <si>
    <t>Number of people working in the facilitiy at 31/12/2017</t>
  </si>
  <si>
    <t>Number of project beneficiaries of the project</t>
  </si>
  <si>
    <t>D-1</t>
  </si>
  <si>
    <t>Number of students who will entirely benefit from the project (capacities)</t>
  </si>
  <si>
    <t>D-2</t>
  </si>
  <si>
    <t>Numbre of places per accomodation: for the student residence = 1 per unit; for the social residence = 2 for 11 T1bis studios and 1 for 50 T1 studios.</t>
  </si>
  <si>
    <t>D-3</t>
  </si>
  <si>
    <t>Number of annual visits to the site counted - Source: study of the number of visits (MICA Research).</t>
  </si>
  <si>
    <t xml:space="preserve">D-4 </t>
  </si>
  <si>
    <t>D-5</t>
  </si>
  <si>
    <t>Estimation of usage by model of traffic forecasting model (Transport Union of Île-de-France Mobilités): ANTONIN 2 (Analaysis of Transport and Organization of New Infrastructure - Analyse  des Transports et de l'Organisation des Nouvelles Infrastructures), based on transportation behaviour observed by the General Transportation Survey carried out in 2001-2002 with 10,500 Île-de-France households.</t>
  </si>
  <si>
    <t>D-6</t>
  </si>
  <si>
    <t>Population of the cities concerned</t>
  </si>
  <si>
    <t>D-7</t>
  </si>
  <si>
    <t>Number of housing units or equivalent-units supported by the project, multiplied by the average household size in Île-de-France ( 2.33 per housing unit, soucre: INSEE)</t>
  </si>
  <si>
    <t>D-8</t>
  </si>
  <si>
    <t>Capacity of the facility (number of places)</t>
  </si>
  <si>
    <t xml:space="preserve">D-9 </t>
  </si>
  <si>
    <t>Number of winning businesses for the scheme in 2017</t>
  </si>
  <si>
    <t>D-10</t>
  </si>
  <si>
    <t>Number of businesses and public research establishments having benefitted from a credit allocation in 2017</t>
  </si>
  <si>
    <t>D-11</t>
  </si>
  <si>
    <t>D-12</t>
  </si>
  <si>
    <t>Numbre of users of the P line (Paris-Provins via Longueville sectionà and TER Grand-Est</t>
  </si>
  <si>
    <t>D-13</t>
  </si>
  <si>
    <t>Measure of actual attendance, adjusted for growth forecasts on employment and population</t>
  </si>
  <si>
    <t>D-14</t>
  </si>
  <si>
    <t xml:space="preserve">Product of the number of dwellings supported on the project, by the number of tenants according to the typology of housing (assignment standards practiced by the lessors, minimum averages observed; 1.5 people for a 2-room unit; 2.5 people for a 3-room unit; 3.5 people for a 4-room unit and 4.5 people for a 5-room unit). </t>
  </si>
  <si>
    <t>CO2 avoided (teq/year) by the project</t>
  </si>
  <si>
    <t>E-1</t>
  </si>
  <si>
    <t>Implementation of the methodology of the THCE rules on French thermal regulations. The method consists in simulating, in the design stage, the energy consumption of the construction accounting for its performance characteristics and comparing to a reference scenario. To do this, the final maximum energy is specified for each regulatory item (heating, cooling, hot water, lighting, auxiliaries), pro-rated for the primary real energy consumption of each project. They are then concerted into final energy, following the regulatory conversion ratios, as a function of the type of energy used (Decree of 8 February 2012 modifying the Decree of 15 September 2006). 
As secondary school projects, the calculation is constractually performed in two stages: on the one hand a forecast of the design study performed by the contracting authority, on the other a final figure produced at the end of the construction by the businesses.</t>
  </si>
  <si>
    <t>E-2</t>
  </si>
  <si>
    <t>This the savings in tonnes of cO2 averted on an annual basis due to the use of renewable energies for this construction. For the calculation, the kWh produced by renewable energies used in the construction are 71,057kWh which includes production of 103,704kWh of solar thermic for photovoltaics. (Source: Study of overall cost - PRO File - ANMA/CPR/ October 2013)</t>
  </si>
  <si>
    <t xml:space="preserve">E-3 </t>
  </si>
  <si>
    <t>Substraction between the emissions of CO2 forecast in the sector in the reference scenario and emissions of CO2 forecast in the scenario with implementation of a project for public transportation</t>
  </si>
  <si>
    <t>E-4</t>
  </si>
  <si>
    <t xml:space="preserve">Theoretical emissions (reference and project) related to th econsumption of the regulatory positions of the 2012 thermal regulations (heating, cooling, DHW, lighting, venting auxiliaries). The values for the project come from PRO phase RT2012 calculation. The reference value is taken according to the maximums authorised by the thermal regulation (Cepmax). CO2 emissions by type of energy are taken according to ADEME data. </t>
  </si>
  <si>
    <t>E-5</t>
  </si>
  <si>
    <t>Comparison between the project that was done (geothermal + hot water pump + gas) and a 100% natural gas solution. Using coefficients of emissions of different sources of energy, the quantity of CO2 averted is the difference between the two solutions</t>
  </si>
  <si>
    <t>E-6</t>
  </si>
  <si>
    <t>Estimation based on the carbon balance methodologies of ADEME and SNCF-Réseau</t>
  </si>
  <si>
    <t>E-7</t>
  </si>
  <si>
    <t>Information communicated by the project manager</t>
  </si>
  <si>
    <t xml:space="preserve">E-8 </t>
  </si>
  <si>
    <t xml:space="preserve">According to the ADEME methodology, which estimates 4.8 teqCO2/ha/year as "the CO2 equivalent of the net atmospheric carbon absorbed by the forest (corresponding to the balance between photosynthesis and tree respiration), from which are subtracted tthe emissions associated with tree mortality and wood removal (the carbon corresponding to the volumes of dead or removed wood being considered as immediately being emitted back into the atmospere as CO2). </t>
  </si>
  <si>
    <t>E-9</t>
  </si>
  <si>
    <t>Assessment etablished by the E+C- label: Positive energy and carbon reduction</t>
  </si>
  <si>
    <t>Impacts</t>
  </si>
  <si>
    <t>Classification</t>
  </si>
  <si>
    <t>Commentary</t>
  </si>
  <si>
    <t>2.8</t>
  </si>
  <si>
    <t>Estimation of the number of visits using the traffic modelling (GLOBAL model for RATP and ANTONIN 2 for Île-de-France Mobilités).</t>
  </si>
  <si>
    <t xml:space="preserve">Exceptions: Nexteo RER B &amp; D and Digital equipment for secondary schools students, with maller amount that the 2024 expenditures  </t>
  </si>
  <si>
    <t>Number of hours of integration = [Size of market excluding taxes x share of worers from the State (from 25% to 60%) x integration rate (from 5% to 7% depending on the facilitator]/ average hourly cost</t>
  </si>
  <si>
    <t>Capacity in cumulated totals</t>
  </si>
  <si>
    <t>Total</t>
  </si>
  <si>
    <t>103.2</t>
  </si>
  <si>
    <t>575.4</t>
  </si>
  <si>
    <t>10.1</t>
  </si>
  <si>
    <t>69.4</t>
  </si>
  <si>
    <t>33.3</t>
  </si>
  <si>
    <t>TOTAL</t>
  </si>
  <si>
    <t>Allocation</t>
  </si>
  <si>
    <t>GREEN</t>
  </si>
  <si>
    <t>SOCIAL</t>
  </si>
  <si>
    <t>Global amount :</t>
  </si>
  <si>
    <t>Total Amount (€M)</t>
  </si>
  <si>
    <t>52.5</t>
  </si>
  <si>
    <t>41.3</t>
  </si>
  <si>
    <t>65.6</t>
  </si>
  <si>
    <t>48.75</t>
  </si>
  <si>
    <t>68.2</t>
  </si>
  <si>
    <t>26.8</t>
  </si>
  <si>
    <t>120.84</t>
  </si>
  <si>
    <t>86.6</t>
  </si>
  <si>
    <t>85.9</t>
  </si>
  <si>
    <t>48.6</t>
  </si>
  <si>
    <t>41.9</t>
  </si>
  <si>
    <t>97.5</t>
  </si>
  <si>
    <t>Allocation (€M)2</t>
  </si>
  <si>
    <t>27.3</t>
  </si>
  <si>
    <t>69.7</t>
  </si>
  <si>
    <t>9.1</t>
  </si>
  <si>
    <t>485.4</t>
  </si>
  <si>
    <t>434.8</t>
  </si>
  <si>
    <t>79.3</t>
  </si>
  <si>
    <t>62.18</t>
  </si>
  <si>
    <t>31.87</t>
  </si>
  <si>
    <t>18.6</t>
  </si>
  <si>
    <t>7.58</t>
  </si>
  <si>
    <t>32.21</t>
  </si>
  <si>
    <t>51.6</t>
  </si>
  <si>
    <t>10.91</t>
  </si>
  <si>
    <t>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</si>
</sst>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b/>
      <sz val="11"/>
      <color theme="1"/>
      <name val="Aptos Narrow"/>
      <family val="2"/>
      <scheme val="minor"/>
    </font>
    <font>
      <u/>
      <sz val="11"/>
      <color theme="10"/>
      <name val="Aptos Narrow"/>
      <family val="2"/>
      <scheme val="minor"/>
    </font>
    <font>
      <u/>
      <sz val="28"/>
      <color theme="10"/>
      <name val="Aptos Narrow"/>
      <family val="2"/>
      <scheme val="minor"/>
    </font>
    <font>
      <sz val="11"/>
      <color theme="0"/>
      <name val="Aptos Narrow"/>
      <family val="2"/>
      <scheme val="minor"/>
    </font>
    <font>
      <sz val="8"/>
      <name val="Aptos Narrow"/>
      <family val="2"/>
      <scheme val="minor"/>
    </font>
  </fonts>
  <fills count="11">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8" tint="0.79998168889431442"/>
        <bgColor theme="8" tint="0.79998168889431442"/>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theme="9" tint="0.39997558519241921"/>
      </bottom>
      <diagonal/>
    </border>
    <border>
      <left style="thin">
        <color indexed="64"/>
      </left>
      <right/>
      <top style="thin">
        <color theme="9" tint="0.39997558519241921"/>
      </top>
      <bottom style="thin">
        <color theme="9" tint="0.39997558519241921"/>
      </bottom>
      <diagonal/>
    </border>
    <border>
      <left style="thin">
        <color indexed="64"/>
      </left>
      <right/>
      <top style="thin">
        <color theme="9" tint="-0.499984740745262"/>
      </top>
      <bottom style="thin">
        <color theme="9" tint="-0.499984740745262"/>
      </bottom>
      <diagonal/>
    </border>
    <border>
      <left style="thin">
        <color indexed="64"/>
      </left>
      <right/>
      <top style="thin">
        <color theme="9" tint="-0.499984740745262"/>
      </top>
      <bottom style="thin">
        <color indexed="64"/>
      </bottom>
      <diagonal/>
    </border>
    <border>
      <left style="thin">
        <color indexed="64"/>
      </left>
      <right/>
      <top style="thin">
        <color theme="8"/>
      </top>
      <bottom style="thin">
        <color theme="8"/>
      </bottom>
      <diagonal/>
    </border>
    <border>
      <left/>
      <right style="thin">
        <color indexed="64"/>
      </right>
      <top style="thin">
        <color theme="8"/>
      </top>
      <bottom style="thin">
        <color theme="8"/>
      </bottom>
      <diagonal/>
    </border>
    <border>
      <left style="thin">
        <color indexed="64"/>
      </left>
      <right/>
      <top style="thin">
        <color indexed="64"/>
      </top>
      <bottom style="thin">
        <color theme="8" tint="0.39997558519241921"/>
      </bottom>
      <diagonal/>
    </border>
    <border>
      <left/>
      <right style="thin">
        <color indexed="64"/>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style="thin">
        <color indexed="64"/>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right style="thin">
        <color theme="3"/>
      </right>
      <top style="thin">
        <color theme="3"/>
      </top>
      <bottom style="thin">
        <color theme="9" tint="0.39997558519241921"/>
      </bottom>
      <diagonal/>
    </border>
    <border>
      <left/>
      <right style="thin">
        <color theme="3"/>
      </right>
      <top style="thin">
        <color theme="9" tint="0.39997558519241921"/>
      </top>
      <bottom style="thin">
        <color theme="9" tint="0.39997558519241921"/>
      </bottom>
      <diagonal/>
    </border>
    <border>
      <left/>
      <right style="thin">
        <color theme="3"/>
      </right>
      <top style="thin">
        <color theme="9" tint="0.39997558519241921"/>
      </top>
      <bottom/>
      <diagonal/>
    </border>
    <border>
      <left/>
      <right style="thin">
        <color theme="9" tint="-0.499984740745262"/>
      </right>
      <top style="thin">
        <color theme="9" tint="-0.499984740745262"/>
      </top>
      <bottom style="thin">
        <color theme="9" tint="-0.499984740745262"/>
      </bottom>
      <diagonal/>
    </border>
    <border>
      <left/>
      <right style="thin">
        <color theme="3"/>
      </right>
      <top/>
      <bottom style="thin">
        <color theme="9" tint="0.39997558519241921"/>
      </bottom>
      <diagonal/>
    </border>
    <border>
      <left/>
      <right style="thin">
        <color indexed="64"/>
      </right>
      <top style="thin">
        <color theme="8" tint="0.39997558519241921"/>
      </top>
      <bottom/>
      <diagonal/>
    </border>
    <border>
      <left/>
      <right style="thin">
        <color indexed="64"/>
      </right>
      <top/>
      <bottom style="thin">
        <color theme="8" tint="0.39997558519241921"/>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0" fillId="0" borderId="0" xfId="0" applyAlignment="1">
      <alignment wrapText="1"/>
    </xf>
    <xf numFmtId="4" fontId="0" fillId="0" borderId="0" xfId="0" applyNumberFormat="1" applyAlignment="1">
      <alignment wrapText="1"/>
    </xf>
    <xf numFmtId="0" fontId="0" fillId="2" borderId="1" xfId="0" applyFill="1" applyBorder="1" applyAlignment="1">
      <alignment wrapText="1"/>
    </xf>
    <xf numFmtId="0" fontId="0" fillId="2" borderId="4" xfId="0" applyFill="1" applyBorder="1" applyAlignment="1">
      <alignment wrapText="1"/>
    </xf>
    <xf numFmtId="0" fontId="0" fillId="2" borderId="6" xfId="0" applyFill="1" applyBorder="1" applyAlignment="1">
      <alignment wrapText="1"/>
    </xf>
    <xf numFmtId="0" fontId="0" fillId="0" borderId="0" xfId="0" applyAlignment="1">
      <alignment horizontal="right"/>
    </xf>
    <xf numFmtId="0" fontId="0" fillId="0" borderId="0" xfId="0" applyAlignment="1">
      <alignment horizontal="right" wrapText="1"/>
    </xf>
    <xf numFmtId="3" fontId="0" fillId="0" borderId="0" xfId="0" applyNumberFormat="1" applyAlignment="1">
      <alignment wrapText="1"/>
    </xf>
    <xf numFmtId="1" fontId="0" fillId="0" borderId="0" xfId="0" applyNumberFormat="1" applyAlignment="1">
      <alignment wrapText="1"/>
    </xf>
    <xf numFmtId="1" fontId="0" fillId="0" borderId="0" xfId="0" applyNumberFormat="1"/>
    <xf numFmtId="0" fontId="0" fillId="3" borderId="0" xfId="0" applyFont="1" applyFill="1" applyAlignment="1">
      <alignment horizontal="center" vertical="center" wrapText="1"/>
    </xf>
    <xf numFmtId="0" fontId="0" fillId="3" borderId="0" xfId="0" applyFill="1" applyAlignment="1">
      <alignment wrapText="1"/>
    </xf>
    <xf numFmtId="3" fontId="0" fillId="0" borderId="0" xfId="0" applyNumberFormat="1"/>
    <xf numFmtId="0" fontId="1" fillId="6" borderId="0" xfId="0" applyFont="1" applyFill="1"/>
    <xf numFmtId="0" fontId="1" fillId="6" borderId="0" xfId="0" applyFont="1" applyFill="1" applyAlignment="1">
      <alignment horizontal="right"/>
    </xf>
    <xf numFmtId="0" fontId="1" fillId="6" borderId="0" xfId="0" applyFont="1" applyFill="1" applyAlignment="1">
      <alignment wrapText="1"/>
    </xf>
    <xf numFmtId="1" fontId="1" fillId="6" borderId="0" xfId="0" applyNumberFormat="1" applyFont="1" applyFill="1" applyAlignment="1">
      <alignment wrapText="1"/>
    </xf>
    <xf numFmtId="1" fontId="0" fillId="0" borderId="0" xfId="0" applyNumberFormat="1" applyAlignment="1">
      <alignment horizontal="right"/>
    </xf>
    <xf numFmtId="1" fontId="1" fillId="6" borderId="0" xfId="0" applyNumberFormat="1" applyFont="1" applyFill="1" applyAlignment="1">
      <alignment horizontal="right"/>
    </xf>
    <xf numFmtId="0" fontId="1" fillId="6" borderId="0" xfId="0" applyFont="1" applyFill="1" applyAlignment="1">
      <alignment horizontal="right" wrapText="1"/>
    </xf>
    <xf numFmtId="0" fontId="1" fillId="7" borderId="0" xfId="0" applyFont="1" applyFill="1" applyAlignment="1">
      <alignment wrapText="1"/>
    </xf>
    <xf numFmtId="1" fontId="0" fillId="0" borderId="0" xfId="0" applyNumberFormat="1" applyAlignment="1">
      <alignment horizontal="right" wrapText="1"/>
    </xf>
    <xf numFmtId="1" fontId="1" fillId="6" borderId="0" xfId="0" applyNumberFormat="1" applyFont="1" applyFill="1" applyAlignment="1">
      <alignment horizontal="right" wrapText="1"/>
    </xf>
    <xf numFmtId="0" fontId="1" fillId="7" borderId="0" xfId="0" applyFont="1" applyFill="1" applyAlignment="1">
      <alignment horizontal="right" wrapText="1"/>
    </xf>
    <xf numFmtId="0" fontId="0" fillId="4" borderId="9" xfId="0" applyFont="1" applyFill="1" applyBorder="1" applyAlignment="1">
      <alignment wrapText="1"/>
    </xf>
    <xf numFmtId="0" fontId="0" fillId="0" borderId="10" xfId="0" applyFont="1" applyBorder="1" applyAlignment="1">
      <alignment wrapText="1"/>
    </xf>
    <xf numFmtId="0" fontId="0" fillId="4" borderId="10" xfId="0" applyFont="1" applyFill="1" applyBorder="1" applyAlignment="1">
      <alignment wrapText="1"/>
    </xf>
    <xf numFmtId="0" fontId="1" fillId="6" borderId="11" xfId="0" applyFont="1" applyFill="1" applyBorder="1"/>
    <xf numFmtId="1" fontId="0" fillId="4" borderId="10" xfId="0" applyNumberFormat="1" applyFont="1" applyFill="1" applyBorder="1"/>
    <xf numFmtId="1" fontId="0" fillId="0" borderId="10" xfId="0" applyNumberFormat="1" applyFont="1" applyBorder="1"/>
    <xf numFmtId="0" fontId="1" fillId="6" borderId="11" xfId="0" applyFont="1" applyFill="1" applyBorder="1" applyAlignment="1">
      <alignment wrapText="1"/>
    </xf>
    <xf numFmtId="1" fontId="0" fillId="4" borderId="10" xfId="0" applyNumberFormat="1" applyFont="1" applyFill="1" applyBorder="1" applyAlignment="1">
      <alignment wrapText="1"/>
    </xf>
    <xf numFmtId="1" fontId="0" fillId="0" borderId="10" xfId="0" applyNumberFormat="1" applyFont="1" applyBorder="1" applyAlignment="1">
      <alignment wrapText="1"/>
    </xf>
    <xf numFmtId="1" fontId="1" fillId="6" borderId="12" xfId="0" applyNumberFormat="1" applyFont="1" applyFill="1" applyBorder="1" applyAlignment="1">
      <alignment wrapText="1"/>
    </xf>
    <xf numFmtId="0" fontId="4" fillId="8" borderId="0" xfId="0" applyFont="1" applyFill="1"/>
    <xf numFmtId="0" fontId="4" fillId="9" borderId="0" xfId="0" applyFont="1" applyFill="1"/>
    <xf numFmtId="0" fontId="1" fillId="7" borderId="13" xfId="0" applyFont="1" applyFill="1" applyBorder="1" applyAlignment="1">
      <alignment wrapText="1"/>
    </xf>
    <xf numFmtId="0" fontId="0" fillId="5" borderId="15" xfId="0" applyFont="1" applyFill="1" applyBorder="1" applyAlignment="1">
      <alignment wrapText="1"/>
    </xf>
    <xf numFmtId="0" fontId="0" fillId="0" borderId="17" xfId="0" applyFont="1" applyBorder="1" applyAlignment="1">
      <alignment wrapText="1"/>
    </xf>
    <xf numFmtId="0" fontId="0" fillId="5" borderId="17" xfId="0" applyFont="1" applyFill="1" applyBorder="1" applyAlignment="1">
      <alignment wrapText="1"/>
    </xf>
    <xf numFmtId="0" fontId="0" fillId="5" borderId="17" xfId="0" applyFont="1" applyFill="1" applyBorder="1"/>
    <xf numFmtId="0" fontId="0" fillId="5" borderId="19" xfId="0" applyFont="1" applyFill="1" applyBorder="1"/>
    <xf numFmtId="0" fontId="1" fillId="10" borderId="0" xfId="0" applyFont="1" applyFill="1"/>
    <xf numFmtId="0" fontId="1" fillId="10" borderId="0" xfId="0" applyFont="1" applyFill="1" applyAlignment="1">
      <alignment horizontal="right"/>
    </xf>
    <xf numFmtId="0" fontId="1" fillId="8" borderId="7" xfId="0" applyFont="1" applyFill="1" applyBorder="1" applyAlignment="1"/>
    <xf numFmtId="0" fontId="1" fillId="9" borderId="7" xfId="0" applyFont="1" applyFill="1" applyBorder="1" applyAlignment="1"/>
    <xf numFmtId="0" fontId="0" fillId="0" borderId="0" xfId="0"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xf>
    <xf numFmtId="0" fontId="1" fillId="2" borderId="5" xfId="0" applyFont="1" applyFill="1" applyBorder="1" applyAlignment="1">
      <alignment horizontal="center"/>
    </xf>
    <xf numFmtId="0" fontId="3" fillId="2" borderId="0" xfId="1" applyFont="1" applyFill="1" applyAlignment="1">
      <alignment horizontal="center"/>
    </xf>
    <xf numFmtId="0" fontId="0" fillId="4" borderId="21" xfId="0" applyFill="1" applyBorder="1" applyAlignment="1">
      <alignment horizontal="right"/>
    </xf>
    <xf numFmtId="0" fontId="0" fillId="0" borderId="22" xfId="0" applyBorder="1" applyAlignment="1">
      <alignment horizontal="right"/>
    </xf>
    <xf numFmtId="0" fontId="0" fillId="4" borderId="22" xfId="0" applyFill="1" applyBorder="1" applyAlignment="1">
      <alignment horizontal="right"/>
    </xf>
    <xf numFmtId="164" fontId="0" fillId="4" borderId="22" xfId="0" applyNumberFormat="1" applyFill="1" applyBorder="1" applyAlignment="1">
      <alignment horizontal="right"/>
    </xf>
    <xf numFmtId="0" fontId="0" fillId="0" borderId="23" xfId="0" applyBorder="1" applyAlignment="1">
      <alignment horizontal="right"/>
    </xf>
    <xf numFmtId="164" fontId="1" fillId="6" borderId="24" xfId="0" applyNumberFormat="1" applyFont="1" applyFill="1" applyBorder="1"/>
    <xf numFmtId="0" fontId="0" fillId="4" borderId="25" xfId="0" applyFill="1" applyBorder="1" applyAlignment="1">
      <alignment horizontal="right" wrapText="1"/>
    </xf>
    <xf numFmtId="0" fontId="0" fillId="0" borderId="22" xfId="0" applyBorder="1" applyAlignment="1">
      <alignment horizontal="right" wrapText="1"/>
    </xf>
    <xf numFmtId="0" fontId="0" fillId="4" borderId="22" xfId="0" applyFill="1" applyBorder="1" applyAlignment="1">
      <alignment horizontal="right" wrapText="1"/>
    </xf>
    <xf numFmtId="0" fontId="0" fillId="4" borderId="23" xfId="0" applyFill="1" applyBorder="1" applyAlignment="1">
      <alignment horizontal="right" wrapText="1"/>
    </xf>
    <xf numFmtId="0" fontId="1" fillId="6" borderId="24" xfId="0" applyFont="1" applyFill="1" applyBorder="1" applyAlignment="1">
      <alignment horizontal="right" wrapText="1"/>
    </xf>
    <xf numFmtId="164" fontId="0" fillId="4" borderId="25" xfId="0" applyNumberFormat="1" applyFill="1" applyBorder="1"/>
    <xf numFmtId="164" fontId="0" fillId="0" borderId="22" xfId="0" applyNumberFormat="1" applyBorder="1"/>
    <xf numFmtId="164" fontId="0" fillId="4" borderId="22" xfId="0" applyNumberFormat="1" applyFill="1" applyBorder="1"/>
    <xf numFmtId="164" fontId="0" fillId="0" borderId="23" xfId="0" applyNumberFormat="1" applyBorder="1"/>
    <xf numFmtId="164" fontId="0" fillId="4" borderId="25" xfId="0" applyNumberFormat="1" applyFill="1" applyBorder="1" applyAlignment="1">
      <alignment wrapText="1"/>
    </xf>
    <xf numFmtId="164" fontId="0" fillId="0" borderId="22" xfId="0" applyNumberFormat="1" applyBorder="1" applyAlignment="1">
      <alignment wrapText="1"/>
    </xf>
    <xf numFmtId="164" fontId="0" fillId="4" borderId="22" xfId="0" applyNumberFormat="1" applyFill="1" applyBorder="1" applyAlignment="1">
      <alignment wrapText="1"/>
    </xf>
    <xf numFmtId="164" fontId="0" fillId="4" borderId="23" xfId="0" applyNumberFormat="1" applyFill="1" applyBorder="1" applyAlignment="1">
      <alignment wrapText="1"/>
    </xf>
    <xf numFmtId="164" fontId="1" fillId="6" borderId="24" xfId="0" applyNumberFormat="1" applyFont="1" applyFill="1" applyBorder="1" applyAlignment="1">
      <alignment wrapText="1"/>
    </xf>
    <xf numFmtId="164" fontId="1" fillId="8" borderId="8" xfId="0" applyNumberFormat="1" applyFont="1" applyFill="1" applyBorder="1"/>
    <xf numFmtId="0" fontId="0" fillId="5" borderId="16" xfId="0" applyFill="1" applyBorder="1" applyAlignment="1">
      <alignment wrapText="1"/>
    </xf>
    <xf numFmtId="0" fontId="0" fillId="0" borderId="18" xfId="0" applyBorder="1" applyAlignment="1">
      <alignment wrapText="1"/>
    </xf>
    <xf numFmtId="0" fontId="0" fillId="5" borderId="26" xfId="0" applyFill="1" applyBorder="1" applyAlignment="1">
      <alignment wrapText="1"/>
    </xf>
    <xf numFmtId="0" fontId="1" fillId="7" borderId="14" xfId="0" applyFont="1" applyFill="1" applyBorder="1" applyAlignment="1">
      <alignment wrapText="1"/>
    </xf>
    <xf numFmtId="164" fontId="0" fillId="5" borderId="27" xfId="0" applyNumberFormat="1" applyFill="1" applyBorder="1"/>
    <xf numFmtId="0" fontId="0" fillId="5" borderId="18" xfId="0" applyFill="1" applyBorder="1"/>
    <xf numFmtId="164" fontId="0" fillId="5" borderId="20" xfId="0" applyNumberFormat="1" applyFill="1" applyBorder="1"/>
    <xf numFmtId="164" fontId="1" fillId="9" borderId="8" xfId="0" applyNumberFormat="1" applyFont="1" applyFill="1" applyBorder="1"/>
    <xf numFmtId="164" fontId="0" fillId="0" borderId="29" xfId="0" applyNumberFormat="1" applyBorder="1" applyAlignment="1">
      <alignment horizontal="right"/>
    </xf>
    <xf numFmtId="164" fontId="0" fillId="0" borderId="28" xfId="0" applyNumberFormat="1" applyBorder="1" applyAlignment="1">
      <alignment horizontal="right"/>
    </xf>
    <xf numFmtId="164" fontId="0" fillId="0" borderId="30" xfId="0" applyNumberFormat="1" applyBorder="1" applyAlignment="1">
      <alignment horizontal="right"/>
    </xf>
    <xf numFmtId="164" fontId="0" fillId="0" borderId="0" xfId="0" applyNumberFormat="1" applyAlignment="1">
      <alignment horizontal="right"/>
    </xf>
    <xf numFmtId="164" fontId="0" fillId="0" borderId="0" xfId="0" applyNumberFormat="1" applyAlignment="1">
      <alignment horizontal="right" wrapText="1"/>
    </xf>
    <xf numFmtId="4" fontId="0" fillId="0" borderId="0" xfId="0" applyNumberFormat="1" applyAlignment="1">
      <alignment horizontal="right" wrapText="1"/>
    </xf>
    <xf numFmtId="164" fontId="1" fillId="10" borderId="0" xfId="0" applyNumberFormat="1" applyFont="1" applyFill="1"/>
  </cellXfs>
  <cellStyles count="2">
    <cellStyle name="Lien hypertexte" xfId="1" builtinId="8"/>
    <cellStyle name="Normal" xfId="0" builtinId="0"/>
  </cellStyles>
  <dxfs count="61">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 formatCode="0"/>
    </dxf>
    <dxf>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64" formatCode="0.0"/>
    </dxf>
    <dxf>
      <numFmt numFmtId="1" formatCode="0"/>
    </dxf>
    <dxf>
      <numFmt numFmtId="1" formatCode="0"/>
    </dxf>
    <dxf>
      <numFmt numFmtId="1" formatCode="0"/>
    </dxf>
    <dxf>
      <numFmt numFmtId="1" formatCode="0"/>
      <alignment horizontal="general" vertical="bottom" textRotation="0" wrapText="1" indent="0" justifyLastLine="0" shrinkToFit="0" readingOrder="0"/>
    </dxf>
    <dxf>
      <numFmt numFmtId="3" formatCode="#,##0"/>
      <alignment horizontal="right"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
      <alignment horizontal="right"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numFmt numFmtId="3" formatCode="#,##0"/>
      <alignment horizontal="general" vertical="bottom" textRotation="0" wrapText="1"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4" formatCode="#,##0.00"/>
      <alignment horizontal="general" vertical="bottom" textRotation="0" wrapText="1" indent="0" justifyLastLine="0" shrinkToFit="0" readingOrder="0"/>
    </dxf>
    <dxf>
      <numFmt numFmtId="1" formatCode="0"/>
      <alignment horizontal="right"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dxf>
    <dxf>
      <numFmt numFmtId="1" formatCode="0"/>
    </dxf>
    <dxf>
      <numFmt numFmtId="1" formatCode="0"/>
    </dxf>
    <dxf>
      <numFmt numFmtId="1" formatCode="0"/>
      <alignment horizontal="general" vertical="bottom" textRotation="0" wrapText="1" indent="0" justifyLastLine="0" shrinkToFit="0" readingOrder="0"/>
    </dxf>
    <dxf>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CF0834-4B12-473F-A718-EFBF038BA00B}" name="Tableau9" displayName="Tableau9" ref="C11:E43" totalsRowShown="0">
  <autoFilter ref="C11:E43" xr:uid="{95CF0834-4B12-473F-A718-EFBF038BA00B}"/>
  <tableColumns count="3">
    <tableColumn id="1" xr3:uid="{088E570D-C559-4447-978D-FADF39507347}" name="Impacts"/>
    <tableColumn id="2" xr3:uid="{B650265E-3913-449D-A497-59F63BD5BB6A}" name="Classification"/>
    <tableColumn id="3" xr3:uid="{84B3700E-D5DA-4F9D-BE52-6BE1A25ED90D}" name="Commentary" dataDxfId="6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F096DA-5149-4DEF-AE13-4433560EBB87}" name="Tableau1" displayName="Tableau1" ref="D4:J16" totalsRowShown="0">
  <autoFilter ref="D4:J16" xr:uid="{40F096DA-5149-4DEF-AE13-4433560EBB87}"/>
  <tableColumns count="7">
    <tableColumn id="1" xr3:uid="{93CDF3D7-7715-4CC0-9389-6B28E8646862}" name="Projects" dataDxfId="59"/>
    <tableColumn id="7" xr3:uid="{85090FE5-A887-4888-9BBF-0091C14420FB}" name="Project purpose" dataDxfId="36"/>
    <tableColumn id="8" xr3:uid="{EFC05531-1A73-4515-AC63-FEC0E559BC36}" name="CO2 emissions (Teq/year) avoided by the project" dataDxfId="35"/>
    <tableColumn id="10" xr3:uid="{180F9A19-6C5B-4F71-A2EF-F6F2BA343917}" name="FTE supported by the project" dataDxfId="37"/>
    <tableColumn id="9" xr3:uid="{4042405B-021B-4219-A4D3-2CB3690D4F0B}" name="Number of project beneficiaries" dataDxfId="34"/>
    <tableColumn id="11" xr3:uid="{3FE5C7D5-7F57-4D0E-A3D9-ADECB95C0064}" name="Total Amount (€M)" dataDxfId="33"/>
    <tableColumn id="2" xr3:uid="{8DCC0C86-CEDA-4E97-B527-0C3F1FAF43E3}" name="Allocation (€M)2" dataDxfId="5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66DD1F-83F3-4092-8AF6-01C4DD6D1A06}" name="Tableau2" displayName="Tableau2" ref="D4:J9" totalsRowShown="0" headerRowDxfId="57" dataDxfId="56">
  <autoFilter ref="D4:J9" xr:uid="{8866DD1F-83F3-4092-8AF6-01C4DD6D1A06}"/>
  <tableColumns count="7">
    <tableColumn id="1" xr3:uid="{BCD75F1F-13C7-421F-832A-00A7559A9197}" name="Projects" dataDxfId="55"/>
    <tableColumn id="7" xr3:uid="{583722AB-E157-4966-BCEB-B602FA43ACAE}" name="Project purpose" dataDxfId="32"/>
    <tableColumn id="8" xr3:uid="{F9087C4A-6526-477C-B435-74E17AEF462F}" name="CO2 emissions (Teq/year) avoided by the project" dataDxfId="31"/>
    <tableColumn id="9" xr3:uid="{B1479500-A81F-48F1-91B2-809BEDBE6179}" name="FTE supported by the project" dataDxfId="30"/>
    <tableColumn id="10" xr3:uid="{A3C5CE48-929D-4E88-8F62-425107350CD9}" name="Number of project beneficiaries" dataDxfId="29"/>
    <tableColumn id="11" xr3:uid="{B42735D2-4FD0-41D3-BD0F-AC3A1DB36226}" name="Total Amount (€M)" dataDxfId="28"/>
    <tableColumn id="2" xr3:uid="{36B93947-A17B-4C49-9801-F680483C334C}" name="Allocation (€M)2" dataDxfId="5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3277B2-6B95-4D24-86D6-8CCCD3DFA7C1}" name="Tableau3" displayName="Tableau3" ref="D4:J16" totalsRowShown="0" headerRowDxfId="53" dataDxfId="52">
  <autoFilter ref="D4:J16" xr:uid="{E43277B2-6B95-4D24-86D6-8CCCD3DFA7C1}"/>
  <tableColumns count="7">
    <tableColumn id="1" xr3:uid="{3A1C8C5E-6CBC-42A1-B33A-A495F072A06A}" name="Projects" dataDxfId="51"/>
    <tableColumn id="7" xr3:uid="{800C0AC7-B722-408A-AFD9-05E1526E3E11}" name="Project purpose" dataDxfId="27"/>
    <tableColumn id="8" xr3:uid="{FF6F84AB-7BDA-48E7-A14F-251733A1F3E1}" name="CO2 emissions (Teq/year) avoided by the project" dataDxfId="26"/>
    <tableColumn id="9" xr3:uid="{741FD70B-4D14-473C-B5D5-3CD5A61733B8}" name="FTE supported by the project" dataDxfId="25"/>
    <tableColumn id="10" xr3:uid="{BCB6DCC0-B757-4B09-83BC-04D6197784F7}" name="Number of project beneficiaries" dataDxfId="24"/>
    <tableColumn id="11" xr3:uid="{FE6A8259-0A95-45A9-B0DC-6D8D778A4E69}" name="Total Amount (€M)" dataDxfId="23"/>
    <tableColumn id="2" xr3:uid="{4CA52A0D-4D27-46BD-A3D9-DAF148396694}" name="Allocation (€M)2" dataDxfId="50"/>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45888F-DA7D-4085-AA97-10B3F1BD75B4}" name="Tableau4" displayName="Tableau4" ref="D3:J10" totalsRowShown="0" headerRowDxfId="49" dataDxfId="48">
  <autoFilter ref="D3:J10" xr:uid="{FB45888F-DA7D-4085-AA97-10B3F1BD75B4}"/>
  <tableColumns count="7">
    <tableColumn id="1" xr3:uid="{4F31F9F4-9F5F-4906-A81C-44B01D9DC75E}" name="Projects" dataDxfId="47"/>
    <tableColumn id="7" xr3:uid="{F48712E3-DCB1-4189-B464-B7BD7C628170}" name="Project purpose" dataDxfId="22"/>
    <tableColumn id="8" xr3:uid="{33076DB1-77C7-431C-8272-128E32197DA0}" name="CO2 emissions (Teq/year) avoided by the project" dataDxfId="21"/>
    <tableColumn id="9" xr3:uid="{DDFED38E-F15C-48EC-BA89-2C452D2C4E96}" name="FTE supported by the project" dataDxfId="20"/>
    <tableColumn id="10" xr3:uid="{24050794-565C-4401-9EF9-FE7E8F85A81E}" name="Number of project beneficiaries" dataDxfId="19"/>
    <tableColumn id="11" xr3:uid="{19DA6EA7-C855-4052-9EC8-68D0436C9431}" name="Total Amount (€M)" dataDxfId="18"/>
    <tableColumn id="2" xr3:uid="{F11FA875-8125-4027-B144-C56164EA56B1}" name="Allocation (€M)2" dataDxfId="46"/>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FA6058-4E2C-4532-8BDA-6DFC6F11E783}" name="Tableau5" displayName="Tableau5" ref="D4:J7" totalsRowShown="0" headerRowDxfId="45" dataDxfId="44">
  <autoFilter ref="D4:J7" xr:uid="{0AFA6058-4E2C-4532-8BDA-6DFC6F11E783}"/>
  <tableColumns count="7">
    <tableColumn id="1" xr3:uid="{982A6F46-6EA4-443C-9893-934270AFF386}" name="Projects" dataDxfId="43"/>
    <tableColumn id="7" xr3:uid="{082215B2-E9C5-445B-839E-B077C36214CF}" name="Project purpose" dataDxfId="17"/>
    <tableColumn id="8" xr3:uid="{3549715F-6EC8-4544-B218-66319F569D77}" name="CO2 emissions (Teq/year) avoided by the project" dataDxfId="16"/>
    <tableColumn id="9" xr3:uid="{D08F2049-B92A-4914-AB3B-A2C6DADD4599}" name="FTE supported by the project" dataDxfId="15"/>
    <tableColumn id="10" xr3:uid="{A6A7F33F-B5B0-42CB-814B-529E939AFFB0}" name="Number of project beneficiaries" dataDxfId="14"/>
    <tableColumn id="11" xr3:uid="{DBC95C0A-A597-4D08-82BE-CC5DEDD6C2F7}" name="Total Amount (€M)" dataDxfId="13"/>
    <tableColumn id="2" xr3:uid="{23343457-0578-4414-810D-616238DD16E8}" name="Allocation (€M)2" dataDxfId="42"/>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7B1834-3EEE-4339-9862-021F7EC4036E}" name="Tableau6" displayName="Tableau6" ref="C4:I5" totalsRowShown="0" headerRowDxfId="41">
  <autoFilter ref="C4:I5" xr:uid="{E67B1834-3EEE-4339-9862-021F7EC4036E}"/>
  <tableColumns count="7">
    <tableColumn id="1" xr3:uid="{9EE7F155-7B1F-4894-AE14-1A7D10B33A73}" name="Project"/>
    <tableColumn id="7" xr3:uid="{141E5572-0874-4409-828F-28A283E250EF}" name="Project purpose" dataDxfId="12"/>
    <tableColumn id="8" xr3:uid="{EC8DD1BC-1D0A-45E5-A249-CA8E90D18C66}" name="CO2 emissions (Teq/year) avoided by the project"/>
    <tableColumn id="9" xr3:uid="{14C2544C-AC47-4954-8ECA-F7CBE33481FE}" name="FTE supported by the project" dataDxfId="11"/>
    <tableColumn id="10" xr3:uid="{5FAB6874-E80A-4CF3-BA8F-19D1E6993E20}" name="Number of project beneficiaries"/>
    <tableColumn id="11" xr3:uid="{FD098E35-5330-41AE-9A85-1C769D26C195}" name="Total Amount (€M)" dataDxfId="10"/>
    <tableColumn id="2" xr3:uid="{5021D2F0-1078-41F3-A1C8-1EF84AADC752}" name="Allocation (€M)2" dataDxfId="9"/>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31E550-A071-4A06-8737-A54FFD5AC2DB}" name="Tableau7" displayName="Tableau7" ref="D4:J5" totalsRowShown="0" headerRowDxfId="40">
  <autoFilter ref="D4:J5" xr:uid="{BC31E550-A071-4A06-8737-A54FFD5AC2DB}"/>
  <tableColumns count="7">
    <tableColumn id="1" xr3:uid="{FC6BCBFE-ADFB-4E05-9F4D-A8CEF4D6F40A}" name="Project" dataDxfId="39"/>
    <tableColumn id="7" xr3:uid="{6AEE39EC-D0E6-4363-A890-4B56E1994A53}" name="Project purpose" dataDxfId="6"/>
    <tableColumn id="8" xr3:uid="{79368434-AA62-40A3-89D2-1DB42CDF86CA}" name="CO2 emissions (Teq/year) avoided by the project" dataDxfId="8"/>
    <tableColumn id="9" xr3:uid="{D2B62D0F-C288-46D5-8E8F-AA086E4AECA4}" name="FTE supported by the project" dataDxfId="7"/>
    <tableColumn id="10" xr3:uid="{4CD1D8D5-E676-4962-A75A-216E5F70D419}" name="Number of project beneficiaries" dataDxfId="5"/>
    <tableColumn id="11" xr3:uid="{744781F5-3AFE-4C66-B753-F8385696D454}" name="Total Amount (€M)" dataDxfId="4"/>
    <tableColumn id="2" xr3:uid="{5DA218C3-FB9A-45DD-8C1E-2248EEF5B182}" name="Allocation (€M)2" dataDxfId="3"/>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E086E6-2E8D-41FA-A9BB-87763BCE627E}" name="Tableau8" displayName="Tableau8" ref="D5:J6" totalsRowShown="0" headerRowDxfId="38">
  <autoFilter ref="D5:J6" xr:uid="{1FE086E6-2E8D-41FA-A9BB-87763BCE627E}"/>
  <tableColumns count="7">
    <tableColumn id="1" xr3:uid="{A92CEC4F-7FCD-4B3A-A836-73D24D145809}" name="Project"/>
    <tableColumn id="7" xr3:uid="{2695BBE3-B7AD-45FE-B73E-BA26687F8924}" name="Project purpose" dataDxfId="2"/>
    <tableColumn id="8" xr3:uid="{99654939-D0FA-4C6F-81A9-9C111F28BDA1}" name="CO2 emissions (Teq/year) avoided by the project"/>
    <tableColumn id="9" xr3:uid="{68394C8C-22B0-4DBB-8E92-A0F21DAF6F19}" name="FTE supported by the project" dataDxfId="1"/>
    <tableColumn id="10" xr3:uid="{71FC4FA0-E98F-4E73-887A-327B48349BEF}" name="Number of project beneficiaries"/>
    <tableColumn id="11" xr3:uid="{98BC3B0C-9BD6-4ADB-B7AD-83D525EDE9D6}" name="Total Amount (€M)"/>
    <tableColumn id="2" xr3:uid="{F774E086-0D8D-40E3-BD8A-CED27921D5D7}" name="Allocation (€M)2" dataDxfId="0"/>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ledefrance.fr/decouvrir-le-fonctionnement-de-la-region/region-funding"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734F6-C804-4A61-BC3E-172838D06610}">
  <dimension ref="A5:I43"/>
  <sheetViews>
    <sheetView showGridLines="0" topLeftCell="A26" zoomScale="70" zoomScaleNormal="70" workbookViewId="0">
      <selection activeCell="J26" sqref="J26"/>
    </sheetView>
  </sheetViews>
  <sheetFormatPr baseColWidth="10" defaultRowHeight="15" x14ac:dyDescent="0.25"/>
  <cols>
    <col min="2" max="2" width="11.5703125" customWidth="1"/>
    <col min="3" max="3" width="28.7109375" customWidth="1"/>
    <col min="4" max="4" width="35.28515625" customWidth="1"/>
    <col min="5" max="5" width="129.7109375" customWidth="1"/>
    <col min="6" max="6" width="34.28515625" customWidth="1"/>
    <col min="10" max="10" width="14.42578125" customWidth="1"/>
  </cols>
  <sheetData>
    <row r="5" spans="1:9" ht="36" x14ac:dyDescent="0.55000000000000004">
      <c r="A5" s="51" t="s">
        <v>133</v>
      </c>
      <c r="B5" s="51"/>
      <c r="C5" s="51"/>
      <c r="D5" s="51"/>
      <c r="E5" s="51"/>
    </row>
    <row r="8" spans="1:9" x14ac:dyDescent="0.25">
      <c r="C8" s="48" t="s">
        <v>134</v>
      </c>
      <c r="D8" s="49"/>
      <c r="E8" s="50"/>
    </row>
    <row r="9" spans="1:9" ht="45" x14ac:dyDescent="0.25">
      <c r="C9" s="4" t="s">
        <v>148</v>
      </c>
      <c r="D9" s="3" t="s">
        <v>135</v>
      </c>
      <c r="E9" s="5" t="s">
        <v>208</v>
      </c>
      <c r="G9" s="47" t="e" vm="1">
        <v>#VALUE!</v>
      </c>
      <c r="H9" s="47"/>
      <c r="I9" s="47"/>
    </row>
    <row r="10" spans="1:9" x14ac:dyDescent="0.25">
      <c r="G10" s="47"/>
      <c r="H10" s="47"/>
      <c r="I10" s="47"/>
    </row>
    <row r="11" spans="1:9" x14ac:dyDescent="0.25">
      <c r="C11" s="1" t="s">
        <v>203</v>
      </c>
      <c r="D11" t="s">
        <v>204</v>
      </c>
      <c r="E11" s="1" t="s">
        <v>205</v>
      </c>
      <c r="G11" s="47"/>
      <c r="H11" s="47"/>
      <c r="I11" s="47"/>
    </row>
    <row r="12" spans="1:9" ht="30" x14ac:dyDescent="0.25">
      <c r="C12" s="12" t="s">
        <v>136</v>
      </c>
      <c r="D12" t="s">
        <v>137</v>
      </c>
      <c r="E12" s="1" t="s">
        <v>138</v>
      </c>
      <c r="G12" s="47"/>
      <c r="H12" s="47"/>
      <c r="I12" s="47"/>
    </row>
    <row r="13" spans="1:9" ht="30" x14ac:dyDescent="0.25">
      <c r="D13" t="s">
        <v>139</v>
      </c>
      <c r="E13" s="1" t="s">
        <v>140</v>
      </c>
      <c r="G13" s="47"/>
      <c r="H13" s="47"/>
      <c r="I13" s="47"/>
    </row>
    <row r="14" spans="1:9" ht="30" x14ac:dyDescent="0.25">
      <c r="D14" t="s">
        <v>141</v>
      </c>
      <c r="E14" s="1" t="s">
        <v>143</v>
      </c>
    </row>
    <row r="15" spans="1:9" ht="30" x14ac:dyDescent="0.25">
      <c r="D15" t="s">
        <v>142</v>
      </c>
      <c r="E15" s="1" t="s">
        <v>144</v>
      </c>
    </row>
    <row r="16" spans="1:9" ht="45" x14ac:dyDescent="0.25">
      <c r="D16" t="s">
        <v>145</v>
      </c>
      <c r="E16" s="1" t="s">
        <v>146</v>
      </c>
    </row>
    <row r="17" spans="3:5" ht="30" x14ac:dyDescent="0.25">
      <c r="C17" s="12" t="s">
        <v>147</v>
      </c>
      <c r="D17" t="s">
        <v>151</v>
      </c>
      <c r="E17" s="1" t="s">
        <v>209</v>
      </c>
    </row>
    <row r="18" spans="3:5" ht="30" x14ac:dyDescent="0.25">
      <c r="C18" s="12" t="s">
        <v>149</v>
      </c>
      <c r="D18" t="s">
        <v>150</v>
      </c>
      <c r="E18" s="1" t="s">
        <v>152</v>
      </c>
    </row>
    <row r="19" spans="3:5" ht="30" x14ac:dyDescent="0.25">
      <c r="D19" t="s">
        <v>153</v>
      </c>
      <c r="E19" s="1" t="s">
        <v>154</v>
      </c>
    </row>
    <row r="20" spans="3:5" x14ac:dyDescent="0.25">
      <c r="D20" t="s">
        <v>155</v>
      </c>
      <c r="E20" s="1" t="s">
        <v>156</v>
      </c>
    </row>
    <row r="21" spans="3:5" ht="30" x14ac:dyDescent="0.25">
      <c r="C21" s="12" t="s">
        <v>157</v>
      </c>
      <c r="D21" t="s">
        <v>158</v>
      </c>
      <c r="E21" s="1" t="s">
        <v>159</v>
      </c>
    </row>
    <row r="22" spans="3:5" ht="30" x14ac:dyDescent="0.25">
      <c r="D22" t="s">
        <v>160</v>
      </c>
      <c r="E22" s="1" t="s">
        <v>161</v>
      </c>
    </row>
    <row r="23" spans="3:5" x14ac:dyDescent="0.25">
      <c r="D23" t="s">
        <v>162</v>
      </c>
      <c r="E23" s="1" t="s">
        <v>163</v>
      </c>
    </row>
    <row r="24" spans="3:5" x14ac:dyDescent="0.25">
      <c r="D24" t="s">
        <v>164</v>
      </c>
      <c r="E24" s="1" t="s">
        <v>207</v>
      </c>
    </row>
    <row r="25" spans="3:5" ht="45" x14ac:dyDescent="0.25">
      <c r="D25" t="s">
        <v>165</v>
      </c>
      <c r="E25" s="1" t="s">
        <v>166</v>
      </c>
    </row>
    <row r="26" spans="3:5" x14ac:dyDescent="0.25">
      <c r="D26" t="s">
        <v>167</v>
      </c>
      <c r="E26" s="1" t="s">
        <v>168</v>
      </c>
    </row>
    <row r="27" spans="3:5" ht="30" x14ac:dyDescent="0.25">
      <c r="D27" t="s">
        <v>169</v>
      </c>
      <c r="E27" s="1" t="s">
        <v>170</v>
      </c>
    </row>
    <row r="28" spans="3:5" x14ac:dyDescent="0.25">
      <c r="D28" t="s">
        <v>171</v>
      </c>
      <c r="E28" s="1" t="s">
        <v>172</v>
      </c>
    </row>
    <row r="29" spans="3:5" x14ac:dyDescent="0.25">
      <c r="D29" t="s">
        <v>173</v>
      </c>
      <c r="E29" s="1" t="s">
        <v>174</v>
      </c>
    </row>
    <row r="30" spans="3:5" x14ac:dyDescent="0.25">
      <c r="D30" t="s">
        <v>175</v>
      </c>
      <c r="E30" s="1" t="s">
        <v>176</v>
      </c>
    </row>
    <row r="31" spans="3:5" x14ac:dyDescent="0.25">
      <c r="D31" t="s">
        <v>177</v>
      </c>
      <c r="E31" s="1" t="s">
        <v>210</v>
      </c>
    </row>
    <row r="32" spans="3:5" x14ac:dyDescent="0.25">
      <c r="D32" t="s">
        <v>178</v>
      </c>
      <c r="E32" s="1" t="s">
        <v>179</v>
      </c>
    </row>
    <row r="33" spans="3:5" x14ac:dyDescent="0.25">
      <c r="D33" t="s">
        <v>180</v>
      </c>
      <c r="E33" s="1" t="s">
        <v>181</v>
      </c>
    </row>
    <row r="34" spans="3:5" ht="45" x14ac:dyDescent="0.25">
      <c r="D34" t="s">
        <v>182</v>
      </c>
      <c r="E34" s="1" t="s">
        <v>183</v>
      </c>
    </row>
    <row r="35" spans="3:5" ht="105" x14ac:dyDescent="0.25">
      <c r="C35" s="11" t="s">
        <v>184</v>
      </c>
      <c r="D35" t="s">
        <v>185</v>
      </c>
      <c r="E35" s="1" t="s">
        <v>186</v>
      </c>
    </row>
    <row r="36" spans="3:5" ht="45" x14ac:dyDescent="0.25">
      <c r="D36" t="s">
        <v>187</v>
      </c>
      <c r="E36" s="1" t="s">
        <v>188</v>
      </c>
    </row>
    <row r="37" spans="3:5" ht="30" x14ac:dyDescent="0.25">
      <c r="D37" t="s">
        <v>189</v>
      </c>
      <c r="E37" s="1" t="s">
        <v>190</v>
      </c>
    </row>
    <row r="38" spans="3:5" ht="60" x14ac:dyDescent="0.25">
      <c r="D38" t="s">
        <v>191</v>
      </c>
      <c r="E38" s="1" t="s">
        <v>192</v>
      </c>
    </row>
    <row r="39" spans="3:5" ht="30" x14ac:dyDescent="0.25">
      <c r="D39" t="s">
        <v>193</v>
      </c>
      <c r="E39" s="1" t="s">
        <v>194</v>
      </c>
    </row>
    <row r="40" spans="3:5" x14ac:dyDescent="0.25">
      <c r="D40" t="s">
        <v>195</v>
      </c>
      <c r="E40" s="1" t="s">
        <v>196</v>
      </c>
    </row>
    <row r="41" spans="3:5" x14ac:dyDescent="0.25">
      <c r="D41" t="s">
        <v>197</v>
      </c>
      <c r="E41" s="1" t="s">
        <v>198</v>
      </c>
    </row>
    <row r="42" spans="3:5" ht="60" customHeight="1" x14ac:dyDescent="0.25">
      <c r="D42" t="s">
        <v>199</v>
      </c>
      <c r="E42" s="1" t="s">
        <v>200</v>
      </c>
    </row>
    <row r="43" spans="3:5" x14ac:dyDescent="0.25">
      <c r="D43" t="s">
        <v>201</v>
      </c>
      <c r="E43" s="1" t="s">
        <v>202</v>
      </c>
    </row>
  </sheetData>
  <mergeCells count="3">
    <mergeCell ref="G9:I13"/>
    <mergeCell ref="C8:E8"/>
    <mergeCell ref="A5:E5"/>
  </mergeCells>
  <conditionalFormatting sqref="C11:E11">
    <cfRule type="colorScale" priority="3">
      <colorScale>
        <cfvo type="min"/>
        <cfvo type="percentile" val="50"/>
        <cfvo type="max"/>
        <color rgb="FFF8696B"/>
        <color rgb="FFFFEB84"/>
        <color rgb="FF63BE7B"/>
      </colorScale>
    </cfRule>
  </conditionalFormatting>
  <conditionalFormatting sqref="C11:E43">
    <cfRule type="colorScale" priority="1">
      <colorScale>
        <cfvo type="min"/>
        <cfvo type="max"/>
        <color rgb="FFFCFCFF"/>
        <color rgb="FF63BE7B"/>
      </colorScale>
    </cfRule>
    <cfRule type="colorScale" priority="2">
      <colorScale>
        <cfvo type="min"/>
        <cfvo type="percentile" val="50"/>
        <cfvo type="max"/>
        <color rgb="FFF8696B"/>
        <color rgb="FFFCFCFF"/>
        <color rgb="FF5A8AC6"/>
      </colorScale>
    </cfRule>
  </conditionalFormatting>
  <conditionalFormatting sqref="C12:E43">
    <cfRule type="colorScale" priority="4">
      <colorScale>
        <cfvo type="min"/>
        <cfvo type="percentile" val="50"/>
        <cfvo type="max"/>
        <color rgb="FFF8696B"/>
        <color rgb="FFFFEB84"/>
        <color rgb="FF63BE7B"/>
      </colorScale>
    </cfRule>
  </conditionalFormatting>
  <hyperlinks>
    <hyperlink ref="A5:E5" r:id="rId1" display="This document is complementary to the 2024 Green and Sustainability Reporting, available HERE" xr:uid="{2D712CDB-90E4-4A77-A581-899AF2743403}"/>
  </hyperlinks>
  <pageMargins left="0.7" right="0.7" top="0.75" bottom="0.75" header="0.3" footer="0.3"/>
  <pageSetup paperSize="9"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86FF-8B50-4D61-B5C9-CF6B4FB9A2D2}">
  <sheetPr>
    <tabColor theme="8"/>
  </sheetPr>
  <dimension ref="D5:J6"/>
  <sheetViews>
    <sheetView showGridLines="0" workbookViewId="0">
      <selection activeCell="H13" sqref="H13"/>
    </sheetView>
  </sheetViews>
  <sheetFormatPr baseColWidth="10" defaultRowHeight="15" x14ac:dyDescent="0.25"/>
  <cols>
    <col min="4" max="10" width="23" customWidth="1"/>
  </cols>
  <sheetData>
    <row r="5" spans="4:10" ht="45" x14ac:dyDescent="0.25">
      <c r="D5" s="1" t="s">
        <v>122</v>
      </c>
      <c r="E5" s="1" t="s">
        <v>3</v>
      </c>
      <c r="F5" s="2" t="s">
        <v>1</v>
      </c>
      <c r="G5" s="2" t="s">
        <v>2</v>
      </c>
      <c r="H5" s="2" t="s">
        <v>4</v>
      </c>
      <c r="I5" s="2" t="s">
        <v>222</v>
      </c>
      <c r="J5" s="1" t="s">
        <v>235</v>
      </c>
    </row>
    <row r="6" spans="4:10" ht="45" x14ac:dyDescent="0.25">
      <c r="D6" t="s">
        <v>130</v>
      </c>
      <c r="E6" s="1" t="s">
        <v>132</v>
      </c>
      <c r="F6">
        <v>689</v>
      </c>
      <c r="G6" s="6" t="s">
        <v>54</v>
      </c>
      <c r="H6">
        <v>320</v>
      </c>
      <c r="I6">
        <v>37</v>
      </c>
      <c r="J6" s="6" t="s">
        <v>131</v>
      </c>
    </row>
  </sheetData>
  <phoneticPr fontId="5"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D24E7-6399-49AA-8CD1-D2166E41F02E}">
  <sheetPr>
    <tabColor rgb="FF002060"/>
  </sheetPr>
  <dimension ref="D1:J44"/>
  <sheetViews>
    <sheetView tabSelected="1" workbookViewId="0">
      <selection activeCell="H39" sqref="H39"/>
    </sheetView>
  </sheetViews>
  <sheetFormatPr baseColWidth="10" defaultRowHeight="15" x14ac:dyDescent="0.25"/>
  <cols>
    <col min="4" max="4" width="47.85546875" customWidth="1"/>
    <col min="5" max="5" width="23" customWidth="1"/>
    <col min="6" max="6" width="15.140625" bestFit="1" customWidth="1"/>
    <col min="9" max="9" width="27.7109375" customWidth="1"/>
  </cols>
  <sheetData>
    <row r="1" spans="4:10" x14ac:dyDescent="0.25">
      <c r="F1" s="44" t="s">
        <v>221</v>
      </c>
      <c r="G1" s="87">
        <f>J11+E44</f>
        <v>799.9799999999999</v>
      </c>
    </row>
    <row r="2" spans="4:10" x14ac:dyDescent="0.25">
      <c r="E2" s="43" t="s">
        <v>219</v>
      </c>
      <c r="I2" s="43" t="s">
        <v>220</v>
      </c>
    </row>
    <row r="3" spans="4:10" x14ac:dyDescent="0.25">
      <c r="D3" s="35" t="s">
        <v>0</v>
      </c>
      <c r="E3" s="35" t="s">
        <v>218</v>
      </c>
      <c r="I3" s="36" t="s">
        <v>0</v>
      </c>
      <c r="J3" s="36" t="s">
        <v>218</v>
      </c>
    </row>
    <row r="4" spans="4:10" ht="30" x14ac:dyDescent="0.25">
      <c r="D4" s="25" t="s">
        <v>9</v>
      </c>
      <c r="E4" s="52">
        <v>2.7</v>
      </c>
      <c r="I4" s="38" t="s">
        <v>112</v>
      </c>
      <c r="J4" s="73">
        <v>62.5</v>
      </c>
    </row>
    <row r="5" spans="4:10" ht="30" x14ac:dyDescent="0.25">
      <c r="D5" s="26" t="s">
        <v>8</v>
      </c>
      <c r="E5" s="53">
        <v>4.0999999999999996</v>
      </c>
      <c r="I5" s="39" t="s">
        <v>113</v>
      </c>
      <c r="J5" s="74">
        <v>3.2</v>
      </c>
    </row>
    <row r="6" spans="4:10" ht="45" x14ac:dyDescent="0.25">
      <c r="D6" s="27" t="s">
        <v>12</v>
      </c>
      <c r="E6" s="54">
        <v>6.4</v>
      </c>
      <c r="I6" s="40" t="s">
        <v>114</v>
      </c>
      <c r="J6" s="75">
        <v>3.7</v>
      </c>
    </row>
    <row r="7" spans="4:10" x14ac:dyDescent="0.25">
      <c r="D7" s="26" t="s">
        <v>17</v>
      </c>
      <c r="E7" s="53">
        <v>12.1</v>
      </c>
      <c r="I7" s="37" t="s">
        <v>211</v>
      </c>
      <c r="J7" s="76">
        <f>SUM(J4:J6)</f>
        <v>69.400000000000006</v>
      </c>
    </row>
    <row r="8" spans="4:10" x14ac:dyDescent="0.25">
      <c r="D8" s="27" t="s">
        <v>21</v>
      </c>
      <c r="E8" s="54">
        <v>7.1</v>
      </c>
      <c r="I8" s="41" t="s">
        <v>123</v>
      </c>
      <c r="J8" s="77">
        <v>6.25</v>
      </c>
    </row>
    <row r="9" spans="4:10" ht="30" x14ac:dyDescent="0.25">
      <c r="D9" s="26" t="s">
        <v>22</v>
      </c>
      <c r="E9" s="53">
        <v>5</v>
      </c>
      <c r="I9" s="40" t="s">
        <v>126</v>
      </c>
      <c r="J9" s="78">
        <v>0.7</v>
      </c>
    </row>
    <row r="10" spans="4:10" ht="15.75" thickBot="1" x14ac:dyDescent="0.3">
      <c r="D10" s="27" t="s">
        <v>23</v>
      </c>
      <c r="E10" s="54">
        <v>9.3000000000000007</v>
      </c>
      <c r="I10" s="42" t="s">
        <v>130</v>
      </c>
      <c r="J10" s="79">
        <v>1.55</v>
      </c>
    </row>
    <row r="11" spans="4:10" ht="18.600000000000001" customHeight="1" thickBot="1" x14ac:dyDescent="0.3">
      <c r="D11" s="26" t="s">
        <v>24</v>
      </c>
      <c r="E11" s="53">
        <v>10.5</v>
      </c>
      <c r="I11" s="46" t="s">
        <v>217</v>
      </c>
      <c r="J11" s="80">
        <f>SUM(J8:J10)+J7</f>
        <v>77.900000000000006</v>
      </c>
    </row>
    <row r="12" spans="4:10" x14ac:dyDescent="0.25">
      <c r="D12" s="27" t="s">
        <v>25</v>
      </c>
      <c r="E12" s="55">
        <v>28.24</v>
      </c>
    </row>
    <row r="13" spans="4:10" x14ac:dyDescent="0.25">
      <c r="D13" s="26" t="s">
        <v>26</v>
      </c>
      <c r="E13" s="53">
        <v>10</v>
      </c>
    </row>
    <row r="14" spans="4:10" ht="30" x14ac:dyDescent="0.25">
      <c r="D14" s="27" t="s">
        <v>27</v>
      </c>
      <c r="E14" s="54">
        <v>3.6</v>
      </c>
    </row>
    <row r="15" spans="4:10" x14ac:dyDescent="0.25">
      <c r="D15" s="26" t="s">
        <v>28</v>
      </c>
      <c r="E15" s="56">
        <v>4.2</v>
      </c>
    </row>
    <row r="16" spans="4:10" x14ac:dyDescent="0.25">
      <c r="D16" s="28" t="s">
        <v>211</v>
      </c>
      <c r="E16" s="57">
        <f>SUM(E4:E15)</f>
        <v>103.24</v>
      </c>
    </row>
    <row r="17" spans="4:5" x14ac:dyDescent="0.25">
      <c r="D17" s="27" t="s">
        <v>48</v>
      </c>
      <c r="E17" s="58">
        <v>7.9</v>
      </c>
    </row>
    <row r="18" spans="4:5" x14ac:dyDescent="0.25">
      <c r="D18" s="26" t="s">
        <v>49</v>
      </c>
      <c r="E18" s="59">
        <v>5.6</v>
      </c>
    </row>
    <row r="19" spans="4:5" x14ac:dyDescent="0.25">
      <c r="D19" s="27" t="s">
        <v>50</v>
      </c>
      <c r="E19" s="60">
        <v>8.3000000000000007</v>
      </c>
    </row>
    <row r="20" spans="4:5" x14ac:dyDescent="0.25">
      <c r="D20" s="26" t="s">
        <v>51</v>
      </c>
      <c r="E20" s="59">
        <v>8.6999999999999993</v>
      </c>
    </row>
    <row r="21" spans="4:5" x14ac:dyDescent="0.25">
      <c r="D21" s="27" t="s">
        <v>52</v>
      </c>
      <c r="E21" s="61">
        <v>2.8</v>
      </c>
    </row>
    <row r="22" spans="4:5" x14ac:dyDescent="0.25">
      <c r="D22" s="28" t="s">
        <v>211</v>
      </c>
      <c r="E22" s="62">
        <f>SUM(E17:E21)</f>
        <v>33.299999999999997</v>
      </c>
    </row>
    <row r="23" spans="4:5" x14ac:dyDescent="0.25">
      <c r="D23" s="29" t="s">
        <v>60</v>
      </c>
      <c r="E23" s="63">
        <v>22.7</v>
      </c>
    </row>
    <row r="24" spans="4:5" x14ac:dyDescent="0.25">
      <c r="D24" s="30" t="s">
        <v>61</v>
      </c>
      <c r="E24" s="64">
        <v>1.1000000000000001</v>
      </c>
    </row>
    <row r="25" spans="4:5" x14ac:dyDescent="0.25">
      <c r="D25" s="29" t="s">
        <v>62</v>
      </c>
      <c r="E25" s="65">
        <v>42.7</v>
      </c>
    </row>
    <row r="26" spans="4:5" x14ac:dyDescent="0.25">
      <c r="D26" s="30" t="s">
        <v>63</v>
      </c>
      <c r="E26" s="64">
        <v>14.2</v>
      </c>
    </row>
    <row r="27" spans="4:5" x14ac:dyDescent="0.25">
      <c r="D27" s="29" t="s">
        <v>77</v>
      </c>
      <c r="E27" s="65">
        <v>30.7</v>
      </c>
    </row>
    <row r="28" spans="4:5" x14ac:dyDescent="0.25">
      <c r="D28" s="30" t="s">
        <v>76</v>
      </c>
      <c r="E28" s="64">
        <v>8.1</v>
      </c>
    </row>
    <row r="29" spans="4:5" x14ac:dyDescent="0.25">
      <c r="D29" s="29" t="s">
        <v>64</v>
      </c>
      <c r="E29" s="65">
        <v>328.94</v>
      </c>
    </row>
    <row r="30" spans="4:5" x14ac:dyDescent="0.25">
      <c r="D30" s="30" t="s">
        <v>65</v>
      </c>
      <c r="E30" s="64">
        <v>9.6</v>
      </c>
    </row>
    <row r="31" spans="4:5" x14ac:dyDescent="0.25">
      <c r="D31" s="29" t="s">
        <v>66</v>
      </c>
      <c r="E31" s="65">
        <v>22.6</v>
      </c>
    </row>
    <row r="32" spans="4:5" x14ac:dyDescent="0.25">
      <c r="D32" s="30" t="s">
        <v>67</v>
      </c>
      <c r="E32" s="64">
        <v>61.7</v>
      </c>
    </row>
    <row r="33" spans="4:5" x14ac:dyDescent="0.25">
      <c r="D33" s="29" t="s">
        <v>68</v>
      </c>
      <c r="E33" s="65">
        <v>8.8000000000000007</v>
      </c>
    </row>
    <row r="34" spans="4:5" x14ac:dyDescent="0.25">
      <c r="D34" s="30" t="s">
        <v>69</v>
      </c>
      <c r="E34" s="66">
        <v>24.3</v>
      </c>
    </row>
    <row r="35" spans="4:5" x14ac:dyDescent="0.25">
      <c r="D35" s="31" t="s">
        <v>211</v>
      </c>
      <c r="E35" s="57">
        <f>SUM(E23:E34)</f>
        <v>575.43999999999994</v>
      </c>
    </row>
    <row r="36" spans="4:5" ht="30" x14ac:dyDescent="0.25">
      <c r="D36" s="32" t="s">
        <v>95</v>
      </c>
      <c r="E36" s="67">
        <v>3.8</v>
      </c>
    </row>
    <row r="37" spans="4:5" ht="30" x14ac:dyDescent="0.25">
      <c r="D37" s="33" t="s">
        <v>96</v>
      </c>
      <c r="E37" s="68">
        <v>1.4</v>
      </c>
    </row>
    <row r="38" spans="4:5" x14ac:dyDescent="0.25">
      <c r="D38" s="32" t="s">
        <v>106</v>
      </c>
      <c r="E38" s="69">
        <v>0.9</v>
      </c>
    </row>
    <row r="39" spans="4:5" ht="30" x14ac:dyDescent="0.25">
      <c r="D39" s="33" t="s">
        <v>97</v>
      </c>
      <c r="E39" s="68">
        <v>1.1000000000000001</v>
      </c>
    </row>
    <row r="40" spans="4:5" x14ac:dyDescent="0.25">
      <c r="D40" s="32" t="s">
        <v>98</v>
      </c>
      <c r="E40" s="69">
        <v>1.1000000000000001</v>
      </c>
    </row>
    <row r="41" spans="4:5" ht="30" x14ac:dyDescent="0.25">
      <c r="D41" s="33" t="s">
        <v>99</v>
      </c>
      <c r="E41" s="68">
        <v>0.9</v>
      </c>
    </row>
    <row r="42" spans="4:5" x14ac:dyDescent="0.25">
      <c r="D42" s="32" t="s">
        <v>100</v>
      </c>
      <c r="E42" s="70">
        <v>0.9</v>
      </c>
    </row>
    <row r="43" spans="4:5" ht="15.75" thickBot="1" x14ac:dyDescent="0.3">
      <c r="D43" s="34" t="s">
        <v>211</v>
      </c>
      <c r="E43" s="71">
        <f>SUM(E36:E42)</f>
        <v>10.1</v>
      </c>
    </row>
    <row r="44" spans="4:5" ht="15.75" thickBot="1" x14ac:dyDescent="0.3">
      <c r="D44" s="45" t="s">
        <v>217</v>
      </c>
      <c r="E44" s="72">
        <f>+E43+E35+E22+E16</f>
        <v>722.07999999999993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E5BE-4EBB-4366-9380-9C5BBF0FDAEF}">
  <sheetPr>
    <tabColor theme="6"/>
  </sheetPr>
  <dimension ref="D4:J17"/>
  <sheetViews>
    <sheetView showGridLines="0" topLeftCell="A4" workbookViewId="0">
      <selection activeCell="I4" sqref="I4:J4"/>
    </sheetView>
  </sheetViews>
  <sheetFormatPr baseColWidth="10" defaultRowHeight="15" x14ac:dyDescent="0.25"/>
  <cols>
    <col min="4" max="10" width="23" customWidth="1"/>
  </cols>
  <sheetData>
    <row r="4" spans="4:10" ht="45" x14ac:dyDescent="0.25">
      <c r="D4" t="s">
        <v>0</v>
      </c>
      <c r="E4" t="s">
        <v>3</v>
      </c>
      <c r="F4" s="1" t="s">
        <v>1</v>
      </c>
      <c r="G4" t="s">
        <v>2</v>
      </c>
      <c r="H4" s="2" t="s">
        <v>4</v>
      </c>
      <c r="I4" s="2" t="s">
        <v>222</v>
      </c>
      <c r="J4" t="s">
        <v>235</v>
      </c>
    </row>
    <row r="5" spans="4:10" ht="30" x14ac:dyDescent="0.25">
      <c r="D5" s="1" t="s">
        <v>9</v>
      </c>
      <c r="E5" s="1" t="s">
        <v>5</v>
      </c>
      <c r="F5" s="6" t="s">
        <v>7</v>
      </c>
      <c r="G5">
        <v>512</v>
      </c>
      <c r="H5" s="13">
        <v>1050</v>
      </c>
      <c r="I5" s="81" t="s">
        <v>223</v>
      </c>
      <c r="J5" s="6" t="s">
        <v>6</v>
      </c>
    </row>
    <row r="6" spans="4:10" ht="30" x14ac:dyDescent="0.25">
      <c r="D6" s="1" t="s">
        <v>8</v>
      </c>
      <c r="E6" s="1" t="s">
        <v>11</v>
      </c>
      <c r="F6" s="6" t="s">
        <v>10</v>
      </c>
      <c r="G6">
        <v>230</v>
      </c>
      <c r="H6" s="13">
        <v>1250</v>
      </c>
      <c r="I6" s="82" t="s">
        <v>224</v>
      </c>
      <c r="J6" s="6" t="s">
        <v>13</v>
      </c>
    </row>
    <row r="7" spans="4:10" ht="45" x14ac:dyDescent="0.25">
      <c r="D7" s="1" t="s">
        <v>12</v>
      </c>
      <c r="E7" s="1" t="s">
        <v>15</v>
      </c>
      <c r="F7" s="6" t="s">
        <v>16</v>
      </c>
      <c r="G7">
        <v>430</v>
      </c>
      <c r="H7" s="13">
        <v>1470</v>
      </c>
      <c r="I7" s="82" t="s">
        <v>225</v>
      </c>
      <c r="J7" s="6" t="s">
        <v>14</v>
      </c>
    </row>
    <row r="8" spans="4:10" ht="30" x14ac:dyDescent="0.25">
      <c r="D8" s="1" t="s">
        <v>17</v>
      </c>
      <c r="E8" s="1" t="s">
        <v>19</v>
      </c>
      <c r="F8" s="6" t="s">
        <v>20</v>
      </c>
      <c r="G8">
        <v>345</v>
      </c>
      <c r="H8" s="13">
        <v>1750</v>
      </c>
      <c r="I8" s="82" t="s">
        <v>226</v>
      </c>
      <c r="J8" s="6" t="s">
        <v>18</v>
      </c>
    </row>
    <row r="9" spans="4:10" ht="30" x14ac:dyDescent="0.25">
      <c r="D9" s="1" t="s">
        <v>21</v>
      </c>
      <c r="E9" s="1" t="s">
        <v>19</v>
      </c>
      <c r="F9" s="6" t="s">
        <v>40</v>
      </c>
      <c r="G9">
        <v>370</v>
      </c>
      <c r="H9" s="13">
        <v>1050</v>
      </c>
      <c r="I9" s="82" t="s">
        <v>227</v>
      </c>
      <c r="J9" s="6" t="s">
        <v>29</v>
      </c>
    </row>
    <row r="10" spans="4:10" ht="30" x14ac:dyDescent="0.25">
      <c r="D10" s="1" t="s">
        <v>22</v>
      </c>
      <c r="E10" s="1" t="s">
        <v>37</v>
      </c>
      <c r="F10" s="6" t="s">
        <v>41</v>
      </c>
      <c r="G10">
        <v>260</v>
      </c>
      <c r="H10" s="13">
        <v>1700</v>
      </c>
      <c r="I10" s="82" t="s">
        <v>228</v>
      </c>
      <c r="J10" s="6" t="s">
        <v>36</v>
      </c>
    </row>
    <row r="11" spans="4:10" ht="30" x14ac:dyDescent="0.25">
      <c r="D11" s="1" t="s">
        <v>23</v>
      </c>
      <c r="E11" s="1" t="s">
        <v>15</v>
      </c>
      <c r="F11" s="6" t="s">
        <v>42</v>
      </c>
      <c r="G11">
        <v>813</v>
      </c>
      <c r="H11" s="13">
        <v>2330</v>
      </c>
      <c r="I11" s="82" t="s">
        <v>229</v>
      </c>
      <c r="J11" s="6" t="s">
        <v>30</v>
      </c>
    </row>
    <row r="12" spans="4:10" ht="45" x14ac:dyDescent="0.25">
      <c r="D12" s="1" t="s">
        <v>24</v>
      </c>
      <c r="E12" s="1" t="s">
        <v>15</v>
      </c>
      <c r="F12" s="6" t="s">
        <v>43</v>
      </c>
      <c r="G12">
        <v>584</v>
      </c>
      <c r="H12" s="13">
        <v>2170</v>
      </c>
      <c r="I12" s="82" t="s">
        <v>230</v>
      </c>
      <c r="J12" s="6" t="s">
        <v>31</v>
      </c>
    </row>
    <row r="13" spans="4:10" ht="45" x14ac:dyDescent="0.25">
      <c r="D13" s="1" t="s">
        <v>25</v>
      </c>
      <c r="E13" s="1" t="s">
        <v>38</v>
      </c>
      <c r="F13" s="6" t="s">
        <v>44</v>
      </c>
      <c r="G13">
        <v>495</v>
      </c>
      <c r="H13" s="13">
        <v>1856</v>
      </c>
      <c r="I13" s="82" t="s">
        <v>231</v>
      </c>
      <c r="J13" s="6" t="s">
        <v>32</v>
      </c>
    </row>
    <row r="14" spans="4:10" ht="30" x14ac:dyDescent="0.25">
      <c r="D14" s="1" t="s">
        <v>26</v>
      </c>
      <c r="E14" s="1" t="s">
        <v>37</v>
      </c>
      <c r="F14" s="6" t="s">
        <v>45</v>
      </c>
      <c r="G14">
        <v>465</v>
      </c>
      <c r="H14" s="13">
        <v>1106</v>
      </c>
      <c r="I14" s="82" t="s">
        <v>232</v>
      </c>
      <c r="J14" s="6" t="s">
        <v>35</v>
      </c>
    </row>
    <row r="15" spans="4:10" ht="38.450000000000003" customHeight="1" x14ac:dyDescent="0.25">
      <c r="D15" s="1" t="s">
        <v>27</v>
      </c>
      <c r="E15" s="1" t="s">
        <v>39</v>
      </c>
      <c r="F15" s="6" t="s">
        <v>46</v>
      </c>
      <c r="G15">
        <v>245</v>
      </c>
      <c r="H15" s="13">
        <v>1000</v>
      </c>
      <c r="I15" s="82" t="s">
        <v>233</v>
      </c>
      <c r="J15" s="6" t="s">
        <v>33</v>
      </c>
    </row>
    <row r="16" spans="4:10" ht="45" x14ac:dyDescent="0.25">
      <c r="D16" s="1" t="s">
        <v>28</v>
      </c>
      <c r="E16" s="1" t="s">
        <v>39</v>
      </c>
      <c r="F16" s="6" t="s">
        <v>47</v>
      </c>
      <c r="G16">
        <v>670</v>
      </c>
      <c r="H16" s="13">
        <v>1500</v>
      </c>
      <c r="I16" s="83" t="s">
        <v>234</v>
      </c>
      <c r="J16" s="6" t="s">
        <v>34</v>
      </c>
    </row>
    <row r="17" spans="4:10" x14ac:dyDescent="0.25">
      <c r="D17" s="14" t="s">
        <v>211</v>
      </c>
      <c r="E17" s="14"/>
      <c r="F17" s="14"/>
      <c r="G17" s="14"/>
      <c r="H17" s="14"/>
      <c r="I17" s="14"/>
      <c r="J17" s="15" t="s">
        <v>212</v>
      </c>
    </row>
  </sheetData>
  <phoneticPr fontId="5"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0EFE-3103-4133-A605-09A70FFF1F47}">
  <sheetPr>
    <tabColor theme="6"/>
  </sheetPr>
  <dimension ref="D4:J10"/>
  <sheetViews>
    <sheetView showGridLines="0" workbookViewId="0">
      <selection activeCell="I4" sqref="I4:J4"/>
    </sheetView>
  </sheetViews>
  <sheetFormatPr baseColWidth="10" defaultRowHeight="15" x14ac:dyDescent="0.25"/>
  <cols>
    <col min="4" max="10" width="23" style="1" customWidth="1"/>
  </cols>
  <sheetData>
    <row r="4" spans="4:10" ht="45" x14ac:dyDescent="0.25">
      <c r="D4" s="1" t="s">
        <v>0</v>
      </c>
      <c r="E4" s="1" t="s">
        <v>3</v>
      </c>
      <c r="F4" s="1" t="s">
        <v>1</v>
      </c>
      <c r="G4" s="1" t="s">
        <v>2</v>
      </c>
      <c r="H4" s="2" t="s">
        <v>4</v>
      </c>
      <c r="I4" s="2" t="s">
        <v>222</v>
      </c>
      <c r="J4" t="s">
        <v>235</v>
      </c>
    </row>
    <row r="5" spans="4:10" ht="30" x14ac:dyDescent="0.25">
      <c r="D5" s="1" t="s">
        <v>48</v>
      </c>
      <c r="E5" s="1" t="s">
        <v>37</v>
      </c>
      <c r="F5" s="7" t="s">
        <v>58</v>
      </c>
      <c r="G5" s="1">
        <v>50</v>
      </c>
      <c r="H5" s="8">
        <v>4877</v>
      </c>
      <c r="I5" s="7" t="s">
        <v>236</v>
      </c>
      <c r="J5" s="7" t="s">
        <v>53</v>
      </c>
    </row>
    <row r="6" spans="4:10" ht="30" x14ac:dyDescent="0.25">
      <c r="D6" s="1" t="s">
        <v>49</v>
      </c>
      <c r="E6" s="1" t="s">
        <v>37</v>
      </c>
      <c r="G6" s="1">
        <v>300</v>
      </c>
      <c r="H6" s="8">
        <v>5400</v>
      </c>
      <c r="I6" s="7">
        <v>83</v>
      </c>
      <c r="J6" s="7" t="s">
        <v>54</v>
      </c>
    </row>
    <row r="7" spans="4:10" ht="30" x14ac:dyDescent="0.25">
      <c r="D7" s="1" t="s">
        <v>50</v>
      </c>
      <c r="E7" s="1" t="s">
        <v>57</v>
      </c>
      <c r="G7" s="1">
        <v>75</v>
      </c>
      <c r="H7" s="8">
        <v>260</v>
      </c>
      <c r="I7" s="7">
        <v>19</v>
      </c>
      <c r="J7" s="7" t="s">
        <v>55</v>
      </c>
    </row>
    <row r="8" spans="4:10" ht="30" x14ac:dyDescent="0.25">
      <c r="D8" s="1" t="s">
        <v>51</v>
      </c>
      <c r="E8" s="1" t="s">
        <v>57</v>
      </c>
      <c r="G8" s="1">
        <v>202</v>
      </c>
      <c r="H8" s="8">
        <v>3500</v>
      </c>
      <c r="I8" s="7" t="s">
        <v>237</v>
      </c>
      <c r="J8" s="7" t="s">
        <v>56</v>
      </c>
    </row>
    <row r="9" spans="4:10" ht="30" x14ac:dyDescent="0.25">
      <c r="D9" s="1" t="s">
        <v>52</v>
      </c>
      <c r="E9" s="1" t="s">
        <v>57</v>
      </c>
      <c r="F9" s="7" t="s">
        <v>59</v>
      </c>
      <c r="G9" s="1">
        <v>66</v>
      </c>
      <c r="H9" s="8">
        <v>414</v>
      </c>
      <c r="I9" s="7" t="s">
        <v>238</v>
      </c>
      <c r="J9" s="7" t="s">
        <v>206</v>
      </c>
    </row>
    <row r="10" spans="4:10" x14ac:dyDescent="0.25">
      <c r="D10" s="16" t="s">
        <v>211</v>
      </c>
      <c r="E10" s="16"/>
      <c r="F10" s="16"/>
      <c r="G10" s="16"/>
      <c r="H10" s="16"/>
      <c r="I10" s="16"/>
      <c r="J10" s="20" t="s">
        <v>216</v>
      </c>
    </row>
  </sheetData>
  <phoneticPr fontId="5"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281F-9B75-4365-81B2-40589F164FF6}">
  <sheetPr>
    <tabColor theme="6"/>
  </sheetPr>
  <dimension ref="D4:J17"/>
  <sheetViews>
    <sheetView showGridLines="0" topLeftCell="E6" workbookViewId="0">
      <selection activeCell="I4" sqref="I4:J4"/>
    </sheetView>
  </sheetViews>
  <sheetFormatPr baseColWidth="10" defaultRowHeight="15" x14ac:dyDescent="0.25"/>
  <cols>
    <col min="4" max="10" width="23" customWidth="1"/>
  </cols>
  <sheetData>
    <row r="4" spans="4:10" ht="45" x14ac:dyDescent="0.25">
      <c r="D4" s="9" t="s">
        <v>0</v>
      </c>
      <c r="E4" s="9" t="s">
        <v>3</v>
      </c>
      <c r="F4" s="9" t="s">
        <v>1</v>
      </c>
      <c r="G4" s="9" t="s">
        <v>2</v>
      </c>
      <c r="H4" s="9" t="s">
        <v>4</v>
      </c>
      <c r="I4" s="2" t="s">
        <v>222</v>
      </c>
      <c r="J4" t="s">
        <v>235</v>
      </c>
    </row>
    <row r="5" spans="4:10" ht="30" x14ac:dyDescent="0.25">
      <c r="D5" s="10" t="s">
        <v>60</v>
      </c>
      <c r="E5" s="9" t="s">
        <v>83</v>
      </c>
      <c r="F5" s="10">
        <v>3255</v>
      </c>
      <c r="G5" s="10">
        <v>9216</v>
      </c>
      <c r="H5" s="10">
        <v>331000</v>
      </c>
      <c r="I5" s="10">
        <v>1298</v>
      </c>
      <c r="J5" s="18" t="s">
        <v>70</v>
      </c>
    </row>
    <row r="6" spans="4:10" ht="30" x14ac:dyDescent="0.25">
      <c r="D6" s="10" t="s">
        <v>61</v>
      </c>
      <c r="E6" s="9" t="s">
        <v>84</v>
      </c>
      <c r="F6" s="10">
        <v>7310</v>
      </c>
      <c r="G6" s="10">
        <v>9798</v>
      </c>
      <c r="H6" s="10">
        <v>176000</v>
      </c>
      <c r="I6" s="10">
        <v>1380</v>
      </c>
      <c r="J6" s="18" t="s">
        <v>10</v>
      </c>
    </row>
    <row r="7" spans="4:10" ht="30" x14ac:dyDescent="0.25">
      <c r="D7" s="10" t="s">
        <v>62</v>
      </c>
      <c r="E7" s="9" t="s">
        <v>85</v>
      </c>
      <c r="F7" s="10"/>
      <c r="G7" s="10"/>
      <c r="H7" s="10">
        <v>46000</v>
      </c>
      <c r="I7" s="84" t="s">
        <v>239</v>
      </c>
      <c r="J7" s="18" t="s">
        <v>71</v>
      </c>
    </row>
    <row r="8" spans="4:10" ht="60" x14ac:dyDescent="0.25">
      <c r="D8" s="10" t="s">
        <v>63</v>
      </c>
      <c r="E8" s="9" t="s">
        <v>86</v>
      </c>
      <c r="F8" s="10">
        <v>31237</v>
      </c>
      <c r="G8" s="10"/>
      <c r="H8" s="10">
        <v>170000</v>
      </c>
      <c r="I8" s="10">
        <v>351</v>
      </c>
      <c r="J8" s="18" t="s">
        <v>72</v>
      </c>
    </row>
    <row r="9" spans="4:10" ht="45" x14ac:dyDescent="0.25">
      <c r="D9" s="10" t="s">
        <v>77</v>
      </c>
      <c r="E9" s="9" t="s">
        <v>87</v>
      </c>
      <c r="F9" s="10">
        <v>2543</v>
      </c>
      <c r="G9" s="10">
        <v>4095</v>
      </c>
      <c r="H9" s="10">
        <v>40000</v>
      </c>
      <c r="I9" s="10">
        <v>526</v>
      </c>
      <c r="J9" s="18" t="s">
        <v>73</v>
      </c>
    </row>
    <row r="10" spans="4:10" ht="45" x14ac:dyDescent="0.25">
      <c r="D10" s="10" t="s">
        <v>76</v>
      </c>
      <c r="E10" s="9" t="s">
        <v>88</v>
      </c>
      <c r="F10" s="10">
        <v>1116</v>
      </c>
      <c r="G10" s="10">
        <v>2178</v>
      </c>
      <c r="H10" s="10">
        <v>210000</v>
      </c>
      <c r="I10" s="84" t="s">
        <v>240</v>
      </c>
      <c r="J10" s="18" t="s">
        <v>74</v>
      </c>
    </row>
    <row r="11" spans="4:10" ht="30" x14ac:dyDescent="0.25">
      <c r="D11" s="10" t="s">
        <v>64</v>
      </c>
      <c r="E11" s="9" t="s">
        <v>89</v>
      </c>
      <c r="F11" s="10">
        <v>8040</v>
      </c>
      <c r="G11" s="10">
        <v>26554</v>
      </c>
      <c r="H11" s="10">
        <v>1400000</v>
      </c>
      <c r="I11" s="10">
        <v>5429</v>
      </c>
      <c r="J11" s="18" t="s">
        <v>75</v>
      </c>
    </row>
    <row r="12" spans="4:10" ht="60" x14ac:dyDescent="0.25">
      <c r="D12" s="10" t="s">
        <v>65</v>
      </c>
      <c r="E12" s="9" t="s">
        <v>90</v>
      </c>
      <c r="F12" s="10"/>
      <c r="G12" s="10"/>
      <c r="H12" s="10">
        <v>3200000</v>
      </c>
      <c r="I12" s="10">
        <v>140</v>
      </c>
      <c r="J12" s="18" t="s">
        <v>78</v>
      </c>
    </row>
    <row r="13" spans="4:10" ht="45" x14ac:dyDescent="0.25">
      <c r="D13" s="10" t="s">
        <v>66</v>
      </c>
      <c r="E13" s="9" t="s">
        <v>91</v>
      </c>
      <c r="F13" s="10"/>
      <c r="G13" s="10"/>
      <c r="H13" s="10">
        <v>127</v>
      </c>
      <c r="I13" s="10">
        <v>850</v>
      </c>
      <c r="J13" s="18" t="s">
        <v>79</v>
      </c>
    </row>
    <row r="14" spans="4:10" ht="30" x14ac:dyDescent="0.25">
      <c r="D14" s="10" t="s">
        <v>67</v>
      </c>
      <c r="E14" s="9" t="s">
        <v>92</v>
      </c>
      <c r="F14" s="10"/>
      <c r="G14" s="10"/>
      <c r="H14" s="10">
        <v>1650000</v>
      </c>
      <c r="I14" s="10">
        <v>1202</v>
      </c>
      <c r="J14" s="18" t="s">
        <v>80</v>
      </c>
    </row>
    <row r="15" spans="4:10" ht="30" x14ac:dyDescent="0.25">
      <c r="D15" s="10" t="s">
        <v>68</v>
      </c>
      <c r="E15" s="9" t="s">
        <v>93</v>
      </c>
      <c r="F15" s="10"/>
      <c r="G15" s="10"/>
      <c r="H15" s="10">
        <v>51000</v>
      </c>
      <c r="I15" s="10">
        <v>117</v>
      </c>
      <c r="J15" s="18" t="s">
        <v>81</v>
      </c>
    </row>
    <row r="16" spans="4:10" ht="45" x14ac:dyDescent="0.25">
      <c r="D16" s="10" t="s">
        <v>69</v>
      </c>
      <c r="E16" s="9" t="s">
        <v>94</v>
      </c>
      <c r="F16" s="10"/>
      <c r="G16" s="10">
        <v>880</v>
      </c>
      <c r="H16" s="10">
        <v>47000</v>
      </c>
      <c r="I16" s="10">
        <v>124</v>
      </c>
      <c r="J16" s="18" t="s">
        <v>82</v>
      </c>
    </row>
    <row r="17" spans="4:10" x14ac:dyDescent="0.25">
      <c r="D17" s="17" t="s">
        <v>211</v>
      </c>
      <c r="E17" s="17"/>
      <c r="F17" s="17"/>
      <c r="G17" s="17"/>
      <c r="H17" s="17"/>
      <c r="I17" s="17"/>
      <c r="J17" s="19" t="s">
        <v>213</v>
      </c>
    </row>
  </sheetData>
  <phoneticPr fontId="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AF32-F425-4941-BE43-75B4A8F3B29D}">
  <sheetPr>
    <tabColor theme="6"/>
  </sheetPr>
  <dimension ref="D3:J11"/>
  <sheetViews>
    <sheetView showGridLines="0" topLeftCell="A4" workbookViewId="0">
      <selection activeCell="I12" sqref="I12"/>
    </sheetView>
  </sheetViews>
  <sheetFormatPr baseColWidth="10" defaultRowHeight="15" x14ac:dyDescent="0.25"/>
  <cols>
    <col min="4" max="10" width="23" style="1" customWidth="1"/>
  </cols>
  <sheetData>
    <row r="3" spans="4:10" ht="45" x14ac:dyDescent="0.25">
      <c r="D3" s="9" t="s">
        <v>0</v>
      </c>
      <c r="E3" s="9" t="s">
        <v>3</v>
      </c>
      <c r="F3" s="9" t="s">
        <v>1</v>
      </c>
      <c r="G3" s="9" t="s">
        <v>2</v>
      </c>
      <c r="H3" s="9" t="s">
        <v>4</v>
      </c>
      <c r="I3" s="2" t="s">
        <v>222</v>
      </c>
      <c r="J3" t="s">
        <v>235</v>
      </c>
    </row>
    <row r="4" spans="4:10" ht="69.599999999999994" customHeight="1" x14ac:dyDescent="0.25">
      <c r="D4" s="9" t="s">
        <v>95</v>
      </c>
      <c r="E4" s="9" t="s">
        <v>104</v>
      </c>
      <c r="F4" s="9">
        <v>25000</v>
      </c>
      <c r="G4" s="9"/>
      <c r="H4" s="9">
        <v>20000</v>
      </c>
      <c r="I4" s="85" t="s">
        <v>241</v>
      </c>
      <c r="J4" s="22" t="s">
        <v>101</v>
      </c>
    </row>
    <row r="5" spans="4:10" ht="63" customHeight="1" x14ac:dyDescent="0.25">
      <c r="D5" s="9" t="s">
        <v>96</v>
      </c>
      <c r="E5" s="9" t="s">
        <v>105</v>
      </c>
      <c r="F5" s="9">
        <v>227820</v>
      </c>
      <c r="G5" s="9"/>
      <c r="H5" s="9">
        <v>10160</v>
      </c>
      <c r="I5" s="85" t="s">
        <v>242</v>
      </c>
      <c r="J5" s="22" t="s">
        <v>102</v>
      </c>
    </row>
    <row r="6" spans="4:10" ht="90" customHeight="1" x14ac:dyDescent="0.25">
      <c r="D6" s="9" t="s">
        <v>106</v>
      </c>
      <c r="E6" s="9" t="s">
        <v>107</v>
      </c>
      <c r="F6" s="9">
        <v>7500</v>
      </c>
      <c r="G6" s="9"/>
      <c r="H6" s="9">
        <v>7500</v>
      </c>
      <c r="I6" s="85" t="s">
        <v>243</v>
      </c>
      <c r="J6" s="22" t="s">
        <v>103</v>
      </c>
    </row>
    <row r="7" spans="4:10" ht="51" customHeight="1" x14ac:dyDescent="0.25">
      <c r="D7" s="9" t="s">
        <v>97</v>
      </c>
      <c r="E7" s="9" t="s">
        <v>108</v>
      </c>
      <c r="F7" s="9">
        <v>25000</v>
      </c>
      <c r="G7" s="9"/>
      <c r="H7" s="9">
        <v>10000</v>
      </c>
      <c r="I7" s="9">
        <v>19</v>
      </c>
      <c r="J7" s="22" t="s">
        <v>10</v>
      </c>
    </row>
    <row r="8" spans="4:10" ht="75" x14ac:dyDescent="0.25">
      <c r="D8" s="9" t="s">
        <v>98</v>
      </c>
      <c r="E8" s="9" t="s">
        <v>109</v>
      </c>
      <c r="F8" s="9">
        <v>21000</v>
      </c>
      <c r="G8" s="9"/>
      <c r="H8" s="9">
        <v>9500</v>
      </c>
      <c r="I8" s="9">
        <v>51.96</v>
      </c>
      <c r="J8" s="22" t="s">
        <v>10</v>
      </c>
    </row>
    <row r="9" spans="4:10" ht="72" customHeight="1" x14ac:dyDescent="0.25">
      <c r="D9" s="9" t="s">
        <v>99</v>
      </c>
      <c r="E9" s="9" t="s">
        <v>110</v>
      </c>
      <c r="F9" s="9">
        <v>13100</v>
      </c>
      <c r="G9" s="9"/>
      <c r="H9" s="9">
        <v>6100</v>
      </c>
      <c r="I9" s="85" t="s">
        <v>244</v>
      </c>
      <c r="J9" s="22" t="s">
        <v>103</v>
      </c>
    </row>
    <row r="10" spans="4:10" ht="60" x14ac:dyDescent="0.25">
      <c r="D10" s="9" t="s">
        <v>100</v>
      </c>
      <c r="E10" s="9" t="s">
        <v>111</v>
      </c>
      <c r="F10" s="9">
        <v>1300</v>
      </c>
      <c r="G10" s="9"/>
      <c r="H10" s="9">
        <v>93500</v>
      </c>
      <c r="I10" s="85" t="s">
        <v>245</v>
      </c>
      <c r="J10" s="22" t="s">
        <v>103</v>
      </c>
    </row>
    <row r="11" spans="4:10" x14ac:dyDescent="0.25">
      <c r="D11" s="17" t="s">
        <v>211</v>
      </c>
      <c r="E11" s="17"/>
      <c r="F11" s="17"/>
      <c r="G11" s="17"/>
      <c r="H11" s="17"/>
      <c r="I11" s="17"/>
      <c r="J11" s="23" t="s">
        <v>214</v>
      </c>
    </row>
  </sheetData>
  <phoneticPr fontId="5"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2344-C380-4845-A8C3-454CF2094A63}">
  <sheetPr>
    <tabColor theme="8"/>
  </sheetPr>
  <dimension ref="D4:J8"/>
  <sheetViews>
    <sheetView showGridLines="0" workbookViewId="0">
      <selection activeCell="F6" sqref="F6:F7"/>
    </sheetView>
  </sheetViews>
  <sheetFormatPr baseColWidth="10" defaultRowHeight="15" x14ac:dyDescent="0.25"/>
  <cols>
    <col min="4" max="10" width="23" style="1" customWidth="1"/>
  </cols>
  <sheetData>
    <row r="4" spans="4:10" ht="45" x14ac:dyDescent="0.25">
      <c r="D4" s="1" t="s">
        <v>0</v>
      </c>
      <c r="E4" s="1" t="s">
        <v>3</v>
      </c>
      <c r="F4" s="2" t="s">
        <v>1</v>
      </c>
      <c r="G4" s="2" t="s">
        <v>2</v>
      </c>
      <c r="H4" s="2" t="s">
        <v>4</v>
      </c>
      <c r="I4" s="2" t="s">
        <v>222</v>
      </c>
      <c r="J4" s="1" t="s">
        <v>235</v>
      </c>
    </row>
    <row r="5" spans="4:10" ht="75" x14ac:dyDescent="0.25">
      <c r="D5" s="1" t="s">
        <v>112</v>
      </c>
      <c r="E5" s="1" t="s">
        <v>118</v>
      </c>
      <c r="F5" s="2"/>
      <c r="G5" s="9">
        <v>1</v>
      </c>
      <c r="H5" s="9">
        <v>500000</v>
      </c>
      <c r="I5" s="9">
        <v>375</v>
      </c>
      <c r="J5" s="7" t="s">
        <v>115</v>
      </c>
    </row>
    <row r="6" spans="4:10" ht="30" x14ac:dyDescent="0.25">
      <c r="D6" s="1" t="s">
        <v>113</v>
      </c>
      <c r="E6" s="1" t="s">
        <v>119</v>
      </c>
      <c r="F6" s="86" t="s">
        <v>120</v>
      </c>
      <c r="G6" s="9">
        <v>255</v>
      </c>
      <c r="H6" s="9">
        <v>1450</v>
      </c>
      <c r="I6" s="22" t="s">
        <v>246</v>
      </c>
      <c r="J6" s="7" t="s">
        <v>116</v>
      </c>
    </row>
    <row r="7" spans="4:10" ht="45" x14ac:dyDescent="0.25">
      <c r="D7" s="1" t="s">
        <v>114</v>
      </c>
      <c r="E7" s="1" t="s">
        <v>37</v>
      </c>
      <c r="F7" s="86" t="s">
        <v>121</v>
      </c>
      <c r="G7" s="9">
        <v>329</v>
      </c>
      <c r="H7" s="9">
        <v>1200</v>
      </c>
      <c r="I7" s="22" t="s">
        <v>247</v>
      </c>
      <c r="J7" s="7" t="s">
        <v>117</v>
      </c>
    </row>
    <row r="8" spans="4:10" x14ac:dyDescent="0.25">
      <c r="D8" s="21" t="s">
        <v>211</v>
      </c>
      <c r="E8" s="21"/>
      <c r="F8" s="21"/>
      <c r="G8" s="21"/>
      <c r="H8" s="21"/>
      <c r="I8" s="21"/>
      <c r="J8" s="24" t="s">
        <v>215</v>
      </c>
    </row>
  </sheetData>
  <phoneticPr fontId="5"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9863-AF3E-4DAE-8B25-23A785926601}">
  <sheetPr>
    <tabColor theme="8"/>
  </sheetPr>
  <dimension ref="C4:I5"/>
  <sheetViews>
    <sheetView showGridLines="0" workbookViewId="0">
      <selection activeCell="H4" sqref="H4:I4"/>
    </sheetView>
  </sheetViews>
  <sheetFormatPr baseColWidth="10" defaultRowHeight="15" x14ac:dyDescent="0.25"/>
  <cols>
    <col min="3" max="9" width="23" customWidth="1"/>
  </cols>
  <sheetData>
    <row r="4" spans="3:9" ht="45" x14ac:dyDescent="0.25">
      <c r="C4" s="1" t="s">
        <v>122</v>
      </c>
      <c r="D4" s="1" t="s">
        <v>3</v>
      </c>
      <c r="E4" s="2" t="s">
        <v>1</v>
      </c>
      <c r="F4" s="2" t="s">
        <v>2</v>
      </c>
      <c r="G4" s="2" t="s">
        <v>4</v>
      </c>
      <c r="H4" s="2" t="s">
        <v>222</v>
      </c>
      <c r="I4" s="1" t="s">
        <v>235</v>
      </c>
    </row>
    <row r="5" spans="3:9" ht="30" x14ac:dyDescent="0.25">
      <c r="C5" t="s">
        <v>123</v>
      </c>
      <c r="D5" s="1" t="s">
        <v>125</v>
      </c>
      <c r="F5" s="10">
        <v>1590</v>
      </c>
      <c r="H5" s="6" t="s">
        <v>248</v>
      </c>
      <c r="I5" s="6" t="s">
        <v>124</v>
      </c>
    </row>
  </sheetData>
  <phoneticPr fontId="5"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B1EF-F49F-4AD5-9EBE-1BF7D56DF2A8}">
  <sheetPr>
    <tabColor theme="8"/>
  </sheetPr>
  <dimension ref="D4:J5"/>
  <sheetViews>
    <sheetView showGridLines="0" workbookViewId="0">
      <selection activeCell="I4" sqref="I4:J4"/>
    </sheetView>
  </sheetViews>
  <sheetFormatPr baseColWidth="10" defaultRowHeight="15" x14ac:dyDescent="0.25"/>
  <cols>
    <col min="4" max="10" width="23" customWidth="1"/>
  </cols>
  <sheetData>
    <row r="4" spans="4:10" ht="45" x14ac:dyDescent="0.25">
      <c r="D4" s="1" t="s">
        <v>122</v>
      </c>
      <c r="E4" s="1" t="s">
        <v>3</v>
      </c>
      <c r="F4" s="2" t="s">
        <v>1</v>
      </c>
      <c r="G4" s="2" t="s">
        <v>2</v>
      </c>
      <c r="H4" s="2" t="s">
        <v>4</v>
      </c>
      <c r="I4" s="2" t="s">
        <v>222</v>
      </c>
      <c r="J4" s="1" t="s">
        <v>235</v>
      </c>
    </row>
    <row r="5" spans="4:10" ht="45" x14ac:dyDescent="0.25">
      <c r="D5" s="1" t="s">
        <v>126</v>
      </c>
      <c r="E5" s="1" t="s">
        <v>128</v>
      </c>
      <c r="G5">
        <v>150</v>
      </c>
      <c r="H5" s="6" t="s">
        <v>129</v>
      </c>
      <c r="I5" s="6" t="s">
        <v>249</v>
      </c>
      <c r="J5" s="6" t="s">
        <v>127</v>
      </c>
    </row>
  </sheetData>
  <phoneticPr fontId="5"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Introduction</vt:lpstr>
      <vt:lpstr>Synthesis</vt:lpstr>
      <vt:lpstr>Secondary Schools</vt:lpstr>
      <vt:lpstr>Higher education</vt:lpstr>
      <vt:lpstr>Clean transportation</vt:lpstr>
      <vt:lpstr>Renewable energies</vt:lpstr>
      <vt:lpstr>Essential services - Education</vt:lpstr>
      <vt:lpstr>Support for employment</vt:lpstr>
      <vt:lpstr>Affordable housing</vt:lpstr>
      <vt:lpstr>Basic infrastructures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COGNARD Loïse</dc:creator>
  <cp:lastModifiedBy>LAVERGNE Franck</cp:lastModifiedBy>
  <dcterms:created xsi:type="dcterms:W3CDTF">2025-10-08T14:23:08Z</dcterms:created>
  <dcterms:modified xsi:type="dcterms:W3CDTF">2026-05-11T10:03:24Z</dcterms:modified>
</cp:coreProperties>
</file>